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10" i="1"/>
  <c r="H10"/>
  <c r="H13"/>
  <c r="I241"/>
  <c r="I239"/>
  <c r="I206"/>
  <c r="I10"/>
  <c r="H179"/>
  <c r="H85"/>
  <c r="J164"/>
  <c r="I88"/>
  <c r="I87"/>
  <c r="I16" s="1"/>
  <c r="I86"/>
  <c r="I84"/>
  <c r="H84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70"/>
  <c r="J71"/>
  <c r="J72"/>
  <c r="J73"/>
  <c r="J74"/>
  <c r="J75"/>
  <c r="J76"/>
  <c r="J77"/>
  <c r="J78"/>
  <c r="J79"/>
  <c r="J80"/>
  <c r="J81"/>
  <c r="J82"/>
  <c r="J83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5"/>
  <c r="J166"/>
  <c r="J167"/>
  <c r="J168"/>
  <c r="J169"/>
  <c r="J180"/>
  <c r="J181"/>
  <c r="J182"/>
  <c r="J183"/>
  <c r="J184"/>
  <c r="J185"/>
  <c r="J186"/>
  <c r="J187"/>
  <c r="J188"/>
  <c r="J189"/>
  <c r="J190"/>
  <c r="J191"/>
  <c r="J198"/>
  <c r="J199"/>
  <c r="J200"/>
  <c r="J201"/>
  <c r="J202"/>
  <c r="J203"/>
  <c r="J204"/>
  <c r="J205"/>
  <c r="J219"/>
  <c r="J220"/>
  <c r="J221"/>
  <c r="J222"/>
  <c r="J223"/>
  <c r="J224"/>
  <c r="J225"/>
  <c r="J229"/>
  <c r="J230"/>
  <c r="J231"/>
  <c r="J232"/>
  <c r="J233"/>
  <c r="J234"/>
  <c r="J235"/>
  <c r="J236"/>
  <c r="J237"/>
  <c r="J238"/>
  <c r="J245"/>
  <c r="J246"/>
  <c r="J247"/>
  <c r="J248"/>
  <c r="J249"/>
  <c r="J250"/>
  <c r="J251"/>
  <c r="J252"/>
  <c r="J253"/>
  <c r="J254"/>
  <c r="J255"/>
  <c r="J256"/>
  <c r="J257"/>
  <c r="J258"/>
  <c r="J259"/>
  <c r="J260"/>
  <c r="J264"/>
  <c r="J265"/>
  <c r="J266"/>
  <c r="J275"/>
  <c r="J276"/>
  <c r="J277"/>
  <c r="J278"/>
  <c r="J279"/>
  <c r="J280"/>
  <c r="J281"/>
  <c r="J282"/>
  <c r="J283"/>
  <c r="J284"/>
  <c r="J285"/>
  <c r="J286"/>
  <c r="J290"/>
  <c r="J291"/>
  <c r="J292"/>
  <c r="J293"/>
  <c r="J294"/>
  <c r="J295"/>
  <c r="J296"/>
  <c r="J297"/>
  <c r="J298"/>
  <c r="J299"/>
  <c r="J300"/>
  <c r="J301"/>
  <c r="J302"/>
  <c r="J303"/>
  <c r="I193"/>
  <c r="I194"/>
  <c r="I195"/>
  <c r="I196"/>
  <c r="H193"/>
  <c r="H194"/>
  <c r="H195"/>
  <c r="H196"/>
  <c r="G193"/>
  <c r="G194"/>
  <c r="G195"/>
  <c r="F193"/>
  <c r="F194"/>
  <c r="F195"/>
  <c r="F196"/>
  <c r="E193"/>
  <c r="E194"/>
  <c r="E195"/>
  <c r="D193"/>
  <c r="D194"/>
  <c r="D195"/>
  <c r="D196"/>
  <c r="C193"/>
  <c r="C194"/>
  <c r="C195"/>
  <c r="C196"/>
  <c r="B193"/>
  <c r="J193" s="1"/>
  <c r="B194"/>
  <c r="B195"/>
  <c r="B196"/>
  <c r="B192"/>
  <c r="H175"/>
  <c r="I175"/>
  <c r="G175"/>
  <c r="F175"/>
  <c r="E175"/>
  <c r="I179"/>
  <c r="G179"/>
  <c r="G174" s="1"/>
  <c r="F179"/>
  <c r="F174" s="1"/>
  <c r="E179"/>
  <c r="E174" s="1"/>
  <c r="D179"/>
  <c r="D174" s="1"/>
  <c r="C179"/>
  <c r="C174" s="1"/>
  <c r="B179"/>
  <c r="J179" s="1"/>
  <c r="D197"/>
  <c r="D192" s="1"/>
  <c r="E197"/>
  <c r="E192" s="1"/>
  <c r="E170" s="1"/>
  <c r="F197"/>
  <c r="F192" s="1"/>
  <c r="F170" s="1"/>
  <c r="G197"/>
  <c r="G192" s="1"/>
  <c r="G170" s="1"/>
  <c r="H197"/>
  <c r="H192" s="1"/>
  <c r="I197"/>
  <c r="I192" s="1"/>
  <c r="I170" s="1"/>
  <c r="C197"/>
  <c r="C192" s="1"/>
  <c r="C242"/>
  <c r="D242"/>
  <c r="E242"/>
  <c r="F242"/>
  <c r="G242"/>
  <c r="H242"/>
  <c r="I242"/>
  <c r="B242"/>
  <c r="J242" s="1"/>
  <c r="C244"/>
  <c r="D244"/>
  <c r="E244"/>
  <c r="F244"/>
  <c r="G244"/>
  <c r="H244"/>
  <c r="I244"/>
  <c r="B244"/>
  <c r="J244" s="1"/>
  <c r="C178"/>
  <c r="C173" s="1"/>
  <c r="D178"/>
  <c r="D173" s="1"/>
  <c r="E178"/>
  <c r="E173" s="1"/>
  <c r="F178"/>
  <c r="F173" s="1"/>
  <c r="G178"/>
  <c r="G173" s="1"/>
  <c r="H178"/>
  <c r="H173" s="1"/>
  <c r="I178"/>
  <c r="I173" s="1"/>
  <c r="C177"/>
  <c r="C172" s="1"/>
  <c r="D177"/>
  <c r="D172" s="1"/>
  <c r="E177"/>
  <c r="E172" s="1"/>
  <c r="F177"/>
  <c r="F172" s="1"/>
  <c r="G177"/>
  <c r="G172" s="1"/>
  <c r="H177"/>
  <c r="I177"/>
  <c r="I172" s="1"/>
  <c r="C176"/>
  <c r="C171" s="1"/>
  <c r="D176"/>
  <c r="D171" s="1"/>
  <c r="E176"/>
  <c r="E171" s="1"/>
  <c r="F176"/>
  <c r="F171" s="1"/>
  <c r="G176"/>
  <c r="G171" s="1"/>
  <c r="H176"/>
  <c r="H171" s="1"/>
  <c r="I176"/>
  <c r="I171" s="1"/>
  <c r="C175"/>
  <c r="C170" s="1"/>
  <c r="D175"/>
  <c r="D170" s="1"/>
  <c r="B176"/>
  <c r="J176" s="1"/>
  <c r="B177"/>
  <c r="B172" s="1"/>
  <c r="B178"/>
  <c r="J178" s="1"/>
  <c r="B175"/>
  <c r="B170" s="1"/>
  <c r="I227"/>
  <c r="I228"/>
  <c r="H227"/>
  <c r="H228"/>
  <c r="I226"/>
  <c r="H226"/>
  <c r="G289"/>
  <c r="H241"/>
  <c r="H240"/>
  <c r="H239"/>
  <c r="F86"/>
  <c r="F87"/>
  <c r="F88"/>
  <c r="E86"/>
  <c r="E87"/>
  <c r="E88"/>
  <c r="D86"/>
  <c r="D87"/>
  <c r="D88"/>
  <c r="C86"/>
  <c r="C87"/>
  <c r="C88"/>
  <c r="H88"/>
  <c r="H87"/>
  <c r="H86"/>
  <c r="G87"/>
  <c r="G88"/>
  <c r="G86"/>
  <c r="C84"/>
  <c r="D84"/>
  <c r="E84"/>
  <c r="F84"/>
  <c r="G84"/>
  <c r="B84"/>
  <c r="C21"/>
  <c r="D21"/>
  <c r="E21"/>
  <c r="F21"/>
  <c r="G21"/>
  <c r="H21"/>
  <c r="I21"/>
  <c r="C20"/>
  <c r="D20"/>
  <c r="E20"/>
  <c r="F20"/>
  <c r="G20"/>
  <c r="H20"/>
  <c r="I20"/>
  <c r="C19"/>
  <c r="D19"/>
  <c r="E19"/>
  <c r="F19"/>
  <c r="F15" s="1"/>
  <c r="G19"/>
  <c r="G15" s="1"/>
  <c r="H19"/>
  <c r="H15" s="1"/>
  <c r="I19"/>
  <c r="I15" s="1"/>
  <c r="F18"/>
  <c r="G18"/>
  <c r="F16"/>
  <c r="G16"/>
  <c r="B88"/>
  <c r="B87"/>
  <c r="B86"/>
  <c r="C289"/>
  <c r="D289"/>
  <c r="E289"/>
  <c r="F289"/>
  <c r="I289"/>
  <c r="B289"/>
  <c r="C288"/>
  <c r="D288"/>
  <c r="E288"/>
  <c r="F288"/>
  <c r="B288"/>
  <c r="J288" s="1"/>
  <c r="C287"/>
  <c r="D287"/>
  <c r="E287"/>
  <c r="F287"/>
  <c r="G287"/>
  <c r="I287"/>
  <c r="B287"/>
  <c r="C263"/>
  <c r="D263"/>
  <c r="E263"/>
  <c r="F263"/>
  <c r="G263"/>
  <c r="H263"/>
  <c r="I263"/>
  <c r="B263"/>
  <c r="J263" s="1"/>
  <c r="C262"/>
  <c r="D262"/>
  <c r="E262"/>
  <c r="F262"/>
  <c r="G262"/>
  <c r="H262"/>
  <c r="I262"/>
  <c r="B262"/>
  <c r="J262" s="1"/>
  <c r="C261"/>
  <c r="D261"/>
  <c r="E261"/>
  <c r="F261"/>
  <c r="G261"/>
  <c r="H261"/>
  <c r="I261"/>
  <c r="B261"/>
  <c r="J261" s="1"/>
  <c r="C243"/>
  <c r="D243"/>
  <c r="E243"/>
  <c r="F243"/>
  <c r="G243"/>
  <c r="H243"/>
  <c r="I243"/>
  <c r="B243"/>
  <c r="J243" s="1"/>
  <c r="C241"/>
  <c r="D241"/>
  <c r="E241"/>
  <c r="F241"/>
  <c r="G241"/>
  <c r="B241"/>
  <c r="C239"/>
  <c r="D239"/>
  <c r="E239"/>
  <c r="F239"/>
  <c r="G239"/>
  <c r="B239"/>
  <c r="C274"/>
  <c r="D274"/>
  <c r="D270" s="1"/>
  <c r="E274"/>
  <c r="F274"/>
  <c r="F270" s="1"/>
  <c r="G274"/>
  <c r="H274"/>
  <c r="H270" s="1"/>
  <c r="I274"/>
  <c r="B274"/>
  <c r="J274" s="1"/>
  <c r="C273"/>
  <c r="C269" s="1"/>
  <c r="D273"/>
  <c r="D269" s="1"/>
  <c r="E273"/>
  <c r="E269" s="1"/>
  <c r="F273"/>
  <c r="F269" s="1"/>
  <c r="G273"/>
  <c r="G269" s="1"/>
  <c r="H273"/>
  <c r="H269" s="1"/>
  <c r="I273"/>
  <c r="I269" s="1"/>
  <c r="B273"/>
  <c r="B269" s="1"/>
  <c r="C272"/>
  <c r="C268" s="1"/>
  <c r="D272"/>
  <c r="D268" s="1"/>
  <c r="E272"/>
  <c r="E268" s="1"/>
  <c r="F272"/>
  <c r="F268" s="1"/>
  <c r="G272"/>
  <c r="G268" s="1"/>
  <c r="H272"/>
  <c r="H268" s="1"/>
  <c r="I272"/>
  <c r="I268" s="1"/>
  <c r="B272"/>
  <c r="J272" s="1"/>
  <c r="C271"/>
  <c r="D271"/>
  <c r="D267" s="1"/>
  <c r="E271"/>
  <c r="F271"/>
  <c r="F267" s="1"/>
  <c r="G271"/>
  <c r="H271"/>
  <c r="H267" s="1"/>
  <c r="I271"/>
  <c r="B271"/>
  <c r="J271" s="1"/>
  <c r="C210"/>
  <c r="D210"/>
  <c r="E210"/>
  <c r="F210"/>
  <c r="G210"/>
  <c r="H210"/>
  <c r="I210"/>
  <c r="B210"/>
  <c r="J210" s="1"/>
  <c r="C240"/>
  <c r="D240"/>
  <c r="E240"/>
  <c r="F240"/>
  <c r="G240"/>
  <c r="I240"/>
  <c r="B240"/>
  <c r="C228"/>
  <c r="D228"/>
  <c r="E228"/>
  <c r="F228"/>
  <c r="G228"/>
  <c r="B228"/>
  <c r="J228" s="1"/>
  <c r="C227"/>
  <c r="D227"/>
  <c r="E227"/>
  <c r="F227"/>
  <c r="G227"/>
  <c r="B227"/>
  <c r="J227" s="1"/>
  <c r="C226"/>
  <c r="D226"/>
  <c r="E226"/>
  <c r="F226"/>
  <c r="G226"/>
  <c r="B226"/>
  <c r="J226" s="1"/>
  <c r="C218"/>
  <c r="C214" s="1"/>
  <c r="C209" s="1"/>
  <c r="D218"/>
  <c r="D214" s="1"/>
  <c r="D209" s="1"/>
  <c r="E218"/>
  <c r="E214" s="1"/>
  <c r="E209" s="1"/>
  <c r="F218"/>
  <c r="F214" s="1"/>
  <c r="F209" s="1"/>
  <c r="G218"/>
  <c r="G214" s="1"/>
  <c r="H218"/>
  <c r="H214" s="1"/>
  <c r="H209" s="1"/>
  <c r="I218"/>
  <c r="I214" s="1"/>
  <c r="I209" s="1"/>
  <c r="B218"/>
  <c r="B214" s="1"/>
  <c r="B209" s="1"/>
  <c r="C217"/>
  <c r="D217"/>
  <c r="E217"/>
  <c r="E213" s="1"/>
  <c r="E208" s="1"/>
  <c r="F217"/>
  <c r="G217"/>
  <c r="G213" s="1"/>
  <c r="G208" s="1"/>
  <c r="H217"/>
  <c r="H213" s="1"/>
  <c r="H208" s="1"/>
  <c r="I217"/>
  <c r="I213" s="1"/>
  <c r="I208" s="1"/>
  <c r="B217"/>
  <c r="J217" s="1"/>
  <c r="C216"/>
  <c r="D216"/>
  <c r="E216"/>
  <c r="E212" s="1"/>
  <c r="E207" s="1"/>
  <c r="F216"/>
  <c r="G216"/>
  <c r="G212" s="1"/>
  <c r="G207" s="1"/>
  <c r="H216"/>
  <c r="H212" s="1"/>
  <c r="H207" s="1"/>
  <c r="I216"/>
  <c r="I212" s="1"/>
  <c r="I207" s="1"/>
  <c r="B216"/>
  <c r="B212" s="1"/>
  <c r="B207" s="1"/>
  <c r="C215"/>
  <c r="D215"/>
  <c r="D211" s="1"/>
  <c r="D206" s="1"/>
  <c r="E215"/>
  <c r="E211" s="1"/>
  <c r="E206" s="1"/>
  <c r="F215"/>
  <c r="G215"/>
  <c r="H215"/>
  <c r="H211" s="1"/>
  <c r="H206" s="1"/>
  <c r="I215"/>
  <c r="I211" s="1"/>
  <c r="B215"/>
  <c r="J215" s="1"/>
  <c r="C69"/>
  <c r="C18" s="1"/>
  <c r="D69"/>
  <c r="D18" s="1"/>
  <c r="E69"/>
  <c r="E18" s="1"/>
  <c r="B69"/>
  <c r="J69" s="1"/>
  <c r="C68"/>
  <c r="C17" s="1"/>
  <c r="D68"/>
  <c r="D17" s="1"/>
  <c r="E68"/>
  <c r="E17" s="1"/>
  <c r="F68"/>
  <c r="F17" s="1"/>
  <c r="G68"/>
  <c r="G17" s="1"/>
  <c r="H68"/>
  <c r="I68"/>
  <c r="B68"/>
  <c r="J68" s="1"/>
  <c r="C67"/>
  <c r="C16" s="1"/>
  <c r="D67"/>
  <c r="D16" s="1"/>
  <c r="E67"/>
  <c r="E16" s="1"/>
  <c r="B67"/>
  <c r="J67" s="1"/>
  <c r="C66"/>
  <c r="D66"/>
  <c r="D15" s="1"/>
  <c r="E66"/>
  <c r="E15" s="1"/>
  <c r="B66"/>
  <c r="J66" s="1"/>
  <c r="B20"/>
  <c r="J20" s="1"/>
  <c r="I18"/>
  <c r="B21"/>
  <c r="B19"/>
  <c r="B15" s="1"/>
  <c r="H17" l="1"/>
  <c r="H12" s="1"/>
  <c r="J21"/>
  <c r="J240"/>
  <c r="B173"/>
  <c r="B13" s="1"/>
  <c r="J196"/>
  <c r="J194"/>
  <c r="B174"/>
  <c r="B171"/>
  <c r="J171" s="1"/>
  <c r="B16"/>
  <c r="J218"/>
  <c r="J216"/>
  <c r="J214"/>
  <c r="J177"/>
  <c r="J175"/>
  <c r="B267"/>
  <c r="J269"/>
  <c r="H18"/>
  <c r="J241"/>
  <c r="J195"/>
  <c r="J273"/>
  <c r="I270"/>
  <c r="J289"/>
  <c r="J287"/>
  <c r="J239"/>
  <c r="J19"/>
  <c r="H174"/>
  <c r="J174" s="1"/>
  <c r="H170"/>
  <c r="J170" s="1"/>
  <c r="J192"/>
  <c r="J197"/>
  <c r="H172"/>
  <c r="J172" s="1"/>
  <c r="I17"/>
  <c r="J18"/>
  <c r="J88"/>
  <c r="J87"/>
  <c r="J86"/>
  <c r="J84"/>
  <c r="H16"/>
  <c r="J16" s="1"/>
  <c r="I267"/>
  <c r="G267"/>
  <c r="E267"/>
  <c r="C267"/>
  <c r="E270"/>
  <c r="E14" s="1"/>
  <c r="C270"/>
  <c r="G211"/>
  <c r="G206" s="1"/>
  <c r="B18"/>
  <c r="E11"/>
  <c r="G12"/>
  <c r="E12"/>
  <c r="G270"/>
  <c r="G14" s="1"/>
  <c r="G11"/>
  <c r="E13"/>
  <c r="C13"/>
  <c r="F13"/>
  <c r="D13"/>
  <c r="I11"/>
  <c r="G209"/>
  <c r="G13" s="1"/>
  <c r="B17"/>
  <c r="C15"/>
  <c r="J15" s="1"/>
  <c r="I13"/>
  <c r="E10"/>
  <c r="F14"/>
  <c r="H11"/>
  <c r="D10"/>
  <c r="C211"/>
  <c r="C212"/>
  <c r="J212" s="1"/>
  <c r="C213"/>
  <c r="B213"/>
  <c r="B208" s="1"/>
  <c r="I14"/>
  <c r="C14"/>
  <c r="F211"/>
  <c r="F212"/>
  <c r="D212"/>
  <c r="F213"/>
  <c r="D213"/>
  <c r="B211"/>
  <c r="B206" s="1"/>
  <c r="D14"/>
  <c r="B268"/>
  <c r="J268" s="1"/>
  <c r="B270"/>
  <c r="H14" l="1"/>
  <c r="J13"/>
  <c r="J213"/>
  <c r="J209"/>
  <c r="B12"/>
  <c r="J270"/>
  <c r="J17"/>
  <c r="J211"/>
  <c r="J173"/>
  <c r="I12"/>
  <c r="J267"/>
  <c r="G10"/>
  <c r="C208"/>
  <c r="C12" s="1"/>
  <c r="D208"/>
  <c r="D12" s="1"/>
  <c r="D207"/>
  <c r="D11" s="1"/>
  <c r="F206"/>
  <c r="F10" s="1"/>
  <c r="C207"/>
  <c r="F208"/>
  <c r="F12" s="1"/>
  <c r="F207"/>
  <c r="F11" s="1"/>
  <c r="C206"/>
  <c r="C10" s="1"/>
  <c r="B11"/>
  <c r="B10"/>
  <c r="B14"/>
  <c r="J14" s="1"/>
  <c r="J208" l="1"/>
  <c r="C11"/>
  <c r="J11" s="1"/>
  <c r="J207"/>
  <c r="J206"/>
  <c r="J12"/>
</calcChain>
</file>

<file path=xl/sharedStrings.xml><?xml version="1.0" encoding="utf-8"?>
<sst xmlns="http://schemas.openxmlformats.org/spreadsheetml/2006/main" count="409" uniqueCount="130">
  <si>
    <t>Цели, задачи, мероприятия</t>
  </si>
  <si>
    <t>Сумма затрат, тыс.руб.</t>
  </si>
  <si>
    <t>Источники финансирования</t>
  </si>
  <si>
    <t>Исполнитель</t>
  </si>
  <si>
    <t>Ожидаемый результат от реализации мероприятий</t>
  </si>
  <si>
    <t>2013 г.</t>
  </si>
  <si>
    <t>2014 г.</t>
  </si>
  <si>
    <t>2015 г.</t>
  </si>
  <si>
    <t>2016 г.</t>
  </si>
  <si>
    <t>2017 г.</t>
  </si>
  <si>
    <t>2018 г.</t>
  </si>
  <si>
    <t>2019 г.</t>
  </si>
  <si>
    <t>2020 г.</t>
  </si>
  <si>
    <t>Всего</t>
  </si>
  <si>
    <t>Цель 1: устойчивое развитие сельской экономики, обеспечивающей высокое качество жизни население</t>
  </si>
  <si>
    <t>итого по программе</t>
  </si>
  <si>
    <t xml:space="preserve">доходы возрастут в 1,8 раза,  уровень безработицы снизится до 2,8% трудоспособного населения, число туристов, посещающий район увеличится в 1,8 раза </t>
  </si>
  <si>
    <t>местный бюд­жет</t>
  </si>
  <si>
    <t>краевой бюджет</t>
  </si>
  <si>
    <t>федеральный бюджет</t>
  </si>
  <si>
    <t>внебюджетные источники</t>
  </si>
  <si>
    <t>Задача 1: диверсификация сельской экономики, развитие несельскохозяйственных видов деятельности, повышение экономической активности населения и расширение источников формирования его доходов, развитие малого и среднего предпринимательства и поддержка новых бизнес-проектов с учетом перспективных направлений развития района</t>
  </si>
  <si>
    <t>итого</t>
  </si>
  <si>
    <t>Снижение уровня безработицы до 2,8%.</t>
  </si>
  <si>
    <t xml:space="preserve">Создание 40 новых рабочих мест, увеличение числа занятых на 2,5% </t>
  </si>
  <si>
    <t>1.1. Создание условий для развития бизнеса в сельской местности. Гранты на развитие предпринимательской деятельности*</t>
  </si>
  <si>
    <t>всего</t>
  </si>
  <si>
    <t>Реализация проекта «Пчеловодство»*</t>
  </si>
  <si>
    <t>Реализация проекта «Торговля духами на розлив»</t>
  </si>
  <si>
    <t>Реализация проекта «Развитие ремесел»</t>
  </si>
  <si>
    <t>Реализация проекта «СТО и ремонтная мастерская»</t>
  </si>
  <si>
    <t>Реализация проекта «Организация праздников»</t>
  </si>
  <si>
    <t>Реализация проекта «Строительство теплицы»</t>
  </si>
  <si>
    <t>Реализация проекта «Частный стоматологический кабинет»</t>
  </si>
  <si>
    <t>Реализация проекта «Строительство салона-парикмахерской»</t>
  </si>
  <si>
    <t>Реализация проекта «Открытие магазина-студии штор»</t>
  </si>
  <si>
    <t>Реализация проекта «Оказание консультационных услуг»</t>
  </si>
  <si>
    <t>Реализация проекта «Строительство автомойки на 2 поста в районе комплексной компактной застройки»</t>
  </si>
  <si>
    <t>Реализация проекта «Строительство АЗС с магазином в районе комплексной компактной застройки»</t>
  </si>
  <si>
    <t>Реализация проекта «Строительство объекта придорожного сервиса с кафе и автосервисом в с. Ключи по ул. Северная»</t>
  </si>
  <si>
    <t>Реализация проекта «Строительство гостиничного комплекса на базе КОК «Моховое»</t>
  </si>
  <si>
    <t>1.2. Развитие семейных животноводческих ферм</t>
  </si>
  <si>
    <t>1.3. Развитие туризма</t>
  </si>
  <si>
    <t>Реализация проекта «Сельская усадьба»</t>
  </si>
  <si>
    <t>Проект «Изучение историко-культурного наследия района в сотрудничестве с Центром изучения реформ Столыпина АГУ»</t>
  </si>
  <si>
    <t>Реализация проекта «разработка туристических маршрутов по памятникам археологии»</t>
  </si>
  <si>
    <t>Проект «Создание детского центра друзей леса «Лесовичок»</t>
  </si>
  <si>
    <t xml:space="preserve"> 1.4. Развитие потребительской кооперации на базе СПК «Фермер»</t>
  </si>
  <si>
    <t>1.5.  Грантовая поддержка местных инициатив граждан, проживающих в сельской местности.</t>
  </si>
  <si>
    <t>Краевой бюджет</t>
  </si>
  <si>
    <t>Местный бюджет</t>
  </si>
  <si>
    <t>Внеб. источники</t>
  </si>
  <si>
    <t xml:space="preserve">Проект « Реконструкция памятника первоцелинникам и восстановление пака в п.Целинный Ключевского района» </t>
  </si>
  <si>
    <t>внеб. источники</t>
  </si>
  <si>
    <t>Проект «Обустройство зоны отдыха, спортивной и детской площадок в с.Ключи»</t>
  </si>
  <si>
    <t>Проект «Сохранение и восстановление памятника воинам, погибшим в годы ВОВ 1941-1945гг.  в с. Каип»</t>
  </si>
  <si>
    <t>Проект  «Обустройство детской  игровой площадки в с.Васильчуки»</t>
  </si>
  <si>
    <t>Проект  «Создание  спортивной площадки  (хоккейная коробка) в с. Ключи Ключевского района»</t>
  </si>
  <si>
    <t>Проект «Строительство детской игровой площадки в с.Ключи»</t>
  </si>
  <si>
    <t>Проект  «Устройство детской игровой площадки в с. Истимис Ключевского района»</t>
  </si>
  <si>
    <t xml:space="preserve">Местный бюджет </t>
  </si>
  <si>
    <t>Проект «Капитальный ремонт памятника воинам погибшим в годы ВОВ в с. Северка Ключевского района»</t>
  </si>
  <si>
    <t xml:space="preserve"> </t>
  </si>
  <si>
    <t>Проект «Обустройство мемориального  парка в  с.Ключи»</t>
  </si>
  <si>
    <t>Проект «Обустройство парка в с.Зеленая Поляна»</t>
  </si>
  <si>
    <t>Проект «Создание многофункциональной спортивной площадки в с. Северка Ключевского района»</t>
  </si>
  <si>
    <t>Проект «Обустройство зоны отдыха в с. Ключи Ключевского района»</t>
  </si>
  <si>
    <t>Задача 2: Стимулирование  жилищного строительства</t>
  </si>
  <si>
    <t>ввод 45,4 тыс.кв.м нового жилья</t>
  </si>
  <si>
    <t>Внебюджетные источники</t>
  </si>
  <si>
    <t>2.1.Комплексная компактная застройка</t>
  </si>
  <si>
    <t>Строительство инженерной инфраструктуры, улично-дорожной  сети на комплексной компактной застройке и благоустройство микрорайона с. Ключи (1 этап)</t>
  </si>
  <si>
    <t>Федеральный бюджет</t>
  </si>
  <si>
    <t>Комплексная компактная застройка  на 60 жилых домов  в с. Ключи</t>
  </si>
  <si>
    <t>Строительство 18-ти квартирного жилого дома в с. Ключи</t>
  </si>
  <si>
    <t xml:space="preserve">Задача 3. Развитие коммунальной инфраструктуры и жилищно-коммунального хозяйства, реконструкция/строительство социальных объектов (культура, здравоохранение, образование, спорт) </t>
  </si>
  <si>
    <t>Ввод дошкольных учреждений на 100 мест, плоскостных спортивных сооружений на 12 тыс.кв.м, 24,7 км локальных водопроводов, организация сбора и переработки ТБО</t>
  </si>
  <si>
    <t>3.1. Развитие сети  дошкольных и общеобразовательных учреждений</t>
  </si>
  <si>
    <t>3.1.1. Развитие сети дошкольных учреждений</t>
  </si>
  <si>
    <t>Реконструкция детских садов «Теремок», «Колосок», «Аленушка»</t>
  </si>
  <si>
    <t>Строительство детского сада на 100 мест в районе комплексной компактной застройки в с. Ключи</t>
  </si>
  <si>
    <t>3.1.2. Развитие общеобразовательной сети</t>
  </si>
  <si>
    <t>3.1.3. Строительство плоскостных спортивных сооружений и спортивных комплексов</t>
  </si>
  <si>
    <t>3.2. Развитие  инфраструктуры</t>
  </si>
  <si>
    <t xml:space="preserve">Строительство 24,7 км водопровода в с. Ключи </t>
  </si>
  <si>
    <t>Строительство системы водоснабжения и водозабора в с.Каип</t>
  </si>
  <si>
    <t>Реализация инвестиционных проектов, направленных на строительство полигонов ТБО, мусоросортировочных станций и мусороперерабатывающих установок *</t>
  </si>
  <si>
    <t>Государственно-частное партнерство*</t>
  </si>
  <si>
    <t>3.3. Развитие культуры</t>
  </si>
  <si>
    <t>Реконструкция сельских домов культуры</t>
  </si>
  <si>
    <t xml:space="preserve">Задача 4. Формирование позитивного отношения к сельской жизни,  реализация местных общественных проектов </t>
  </si>
  <si>
    <t>местный бюджет</t>
  </si>
  <si>
    <t>4.1 Организация и проведение акций, праздников</t>
  </si>
  <si>
    <t>Отдел по культуре и молодежной политике</t>
  </si>
  <si>
    <t>Детский игровой парк «Солнечный» *</t>
  </si>
  <si>
    <t>Проведение ежегодной акции «Село начинается с меня!»</t>
  </si>
  <si>
    <t>Проведение конкурса детского творчества «Надежда»</t>
  </si>
  <si>
    <t>Проведение молодежного творческого конкурса «Радуга успеха»</t>
  </si>
  <si>
    <t>4.2. Поддержка местных инициатив*</t>
  </si>
  <si>
    <t>Строительство 4 км дороги до КОК «Моховое»</t>
  </si>
  <si>
    <t>Восстановление озера Моховое</t>
  </si>
  <si>
    <t>Очистка озера Ключевское и устройство набережной</t>
  </si>
  <si>
    <t>Завершение строительства комбикормового завода, строительство  комбината по убою и переработке скота в с.Ключи</t>
  </si>
  <si>
    <t>ОАО «Ключевской элеватор»</t>
  </si>
  <si>
    <t>Восстановление стадиона в с.Петухи</t>
  </si>
  <si>
    <t>Приложение 1</t>
  </si>
  <si>
    <t>к долгосрочной муниципальной целевой программе «Устойчивое развитие сельских поселений Ключевского района» на 2013–2020 годы</t>
  </si>
  <si>
    <t>МЕРОПРИЯТИЯ</t>
  </si>
  <si>
    <t>долгосрочной муниципальной целевой программы «Устойчивое развитие сельских поселений Ключевского района» на 2013–2020 годы</t>
  </si>
  <si>
    <t xml:space="preserve">Рост среднемесячные денежных доходов населения в 1,8 раза; </t>
  </si>
  <si>
    <t>Управление по экономическому развитию и имущественным отношениям; отдел архитектуры и строительства и ЖКХ;</t>
  </si>
  <si>
    <t>Управление по экономическому развитию и имущественным отношениям; отдел архитектуры и строительства и ЖКХ; ОМСУ сельских поселений</t>
  </si>
  <si>
    <t>Управление по экономическому развитию и имущественным отношениям; органы местного самоуправления сельских поселений</t>
  </si>
  <si>
    <t>Управление по экономическому развитию и имущественным отношениям; управление сельского хозяйства; ОМСУ поселений</t>
  </si>
  <si>
    <t>Проект "Создание детской игровой площадки в с.Петухи Ключевского района Алтайского края"</t>
  </si>
  <si>
    <t>Проект "Создание детской игровой площадки в с.Истимис Ключевского района Алтайского края"</t>
  </si>
  <si>
    <t>Проект "Создание спортивной площадки в с.Васильчуки Ключевского района Алтайского края"</t>
  </si>
  <si>
    <t>Проект "Создание детской игровой площадки в с. Зеленая Поляна Ключевского района Алтайского края"</t>
  </si>
  <si>
    <t>Проекты по обустройству детских и спортивных площадок в селах района</t>
  </si>
  <si>
    <t>Разработка проекта планировки комплексной компактной жилищной застройки, ПСД</t>
  </si>
  <si>
    <t>Строительство системы водоснабжения в с. Северка</t>
  </si>
  <si>
    <t xml:space="preserve">Строительство пристройки к зданию МБОУ Ключевская средняя общеобразовательная школа №1 </t>
  </si>
  <si>
    <t xml:space="preserve">местный бюджет </t>
  </si>
  <si>
    <t>Реконструкция ( капитальный ремонт) общеобразовательной школы в с. Ключи</t>
  </si>
  <si>
    <t>2.3.Развитие жилищного строительства</t>
  </si>
  <si>
    <t xml:space="preserve">2.2. Улучшение жилищных условий граждан, проживающей в сельской местности </t>
  </si>
  <si>
    <t>2.2.1.Улучшение жилищных условий молодых семей и молодых специалистов</t>
  </si>
  <si>
    <t>Проект "Создание многофункциональной спортивной площадки в с.Новополтава Ключевского района Алтайского края"</t>
  </si>
  <si>
    <t>Проект "Сохранение и восстановление памятника воинам ВОВ 1941-1945 в с.Ключи Ключевского района"</t>
  </si>
  <si>
    <t>Проект "Создание деской игровой площадки в с.Петухи Ключевского района Алтайского края"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</si>
</sst>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0" fillId="0" borderId="7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 applyAlignment="1">
      <alignment horizontal="justify"/>
    </xf>
    <xf numFmtId="0" fontId="0" fillId="0" borderId="0" xfId="0" applyAlignment="1"/>
    <xf numFmtId="0" fontId="1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1" fontId="2" fillId="0" borderId="5" xfId="0" applyNumberFormat="1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justify"/>
    </xf>
    <xf numFmtId="0" fontId="0" fillId="0" borderId="0" xfId="0" applyAlignment="1"/>
    <xf numFmtId="0" fontId="1" fillId="0" borderId="8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6" fillId="0" borderId="8" xfId="0" applyFont="1" applyBorder="1" applyAlignment="1">
      <alignment horizontal="justify" vertical="top" wrapText="1"/>
    </xf>
    <xf numFmtId="0" fontId="6" fillId="0" borderId="4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justify" vertical="top" wrapText="1"/>
    </xf>
    <xf numFmtId="0" fontId="8" fillId="0" borderId="4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3"/>
  <sheetViews>
    <sheetView tabSelected="1" workbookViewId="0">
      <pane ySplit="8" topLeftCell="A9" activePane="bottomLeft" state="frozen"/>
      <selection pane="bottomLeft" activeCell="J13" sqref="J13"/>
    </sheetView>
  </sheetViews>
  <sheetFormatPr defaultRowHeight="15"/>
  <cols>
    <col min="1" max="1" width="31.28515625" customWidth="1"/>
    <col min="2" max="2" width="10.7109375" customWidth="1"/>
    <col min="8" max="8" width="9.140625" customWidth="1"/>
    <col min="10" max="10" width="9.42578125" bestFit="1" customWidth="1"/>
    <col min="11" max="11" width="12.140625" customWidth="1"/>
    <col min="12" max="12" width="14" customWidth="1"/>
    <col min="13" max="13" width="19.140625" customWidth="1"/>
  </cols>
  <sheetData>
    <row r="1" spans="1:13" ht="16.5" customHeight="1">
      <c r="K1" s="12" t="s">
        <v>105</v>
      </c>
    </row>
    <row r="2" spans="1:13" ht="15.75" customHeight="1">
      <c r="I2" s="29" t="s">
        <v>106</v>
      </c>
      <c r="J2" s="30"/>
      <c r="K2" s="30"/>
      <c r="L2" s="30"/>
      <c r="M2" s="30"/>
    </row>
    <row r="3" spans="1:13" ht="13.5" customHeight="1">
      <c r="F3" s="14" t="s">
        <v>107</v>
      </c>
      <c r="K3" s="12"/>
      <c r="L3" s="13"/>
      <c r="M3" s="13"/>
    </row>
    <row r="4" spans="1:13">
      <c r="B4" s="13"/>
      <c r="C4" s="13"/>
      <c r="D4" s="13"/>
      <c r="E4" s="13"/>
      <c r="F4" s="14" t="s">
        <v>108</v>
      </c>
      <c r="G4" s="13"/>
      <c r="H4" s="13"/>
      <c r="I4" s="13"/>
      <c r="J4" s="13"/>
      <c r="K4" s="13"/>
      <c r="L4" s="13"/>
    </row>
    <row r="5" spans="1:13" ht="15.75" thickBot="1"/>
    <row r="6" spans="1:13" ht="15.75" thickBot="1">
      <c r="A6" s="1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</row>
    <row r="7" spans="1:13" ht="35.25" customHeight="1" thickBot="1">
      <c r="A7" s="34" t="s">
        <v>0</v>
      </c>
      <c r="B7" s="64" t="s">
        <v>1</v>
      </c>
      <c r="C7" s="65"/>
      <c r="D7" s="65"/>
      <c r="E7" s="65"/>
      <c r="F7" s="65"/>
      <c r="G7" s="65"/>
      <c r="H7" s="65"/>
      <c r="I7" s="65"/>
      <c r="J7" s="66"/>
      <c r="K7" s="34" t="s">
        <v>2</v>
      </c>
      <c r="L7" s="34" t="s">
        <v>3</v>
      </c>
      <c r="M7" s="34" t="s">
        <v>4</v>
      </c>
    </row>
    <row r="8" spans="1:13" ht="15.75" thickBot="1">
      <c r="A8" s="36"/>
      <c r="B8" s="4" t="s">
        <v>5</v>
      </c>
      <c r="C8" s="4" t="s">
        <v>6</v>
      </c>
      <c r="D8" s="4" t="s">
        <v>7</v>
      </c>
      <c r="E8" s="4" t="s">
        <v>8</v>
      </c>
      <c r="F8" s="4" t="s">
        <v>9</v>
      </c>
      <c r="G8" s="4" t="s">
        <v>10</v>
      </c>
      <c r="H8" s="4" t="s">
        <v>11</v>
      </c>
      <c r="I8" s="4" t="s">
        <v>12</v>
      </c>
      <c r="J8" s="4" t="s">
        <v>13</v>
      </c>
      <c r="K8" s="36"/>
      <c r="L8" s="36"/>
      <c r="M8" s="36"/>
    </row>
    <row r="9" spans="1:13" ht="15.75" thickBot="1">
      <c r="A9" s="5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  <c r="M9" s="4">
        <v>13</v>
      </c>
    </row>
    <row r="10" spans="1:13" ht="39" customHeight="1" thickBot="1">
      <c r="A10" s="67" t="s">
        <v>14</v>
      </c>
      <c r="B10" s="10">
        <f t="shared" ref="B10:I12" si="0">B15+B170+B206+B267</f>
        <v>147168</v>
      </c>
      <c r="C10" s="10">
        <f t="shared" si="0"/>
        <v>198915.05</v>
      </c>
      <c r="D10" s="10">
        <f t="shared" si="0"/>
        <v>185922.66999999998</v>
      </c>
      <c r="E10" s="10">
        <f t="shared" si="0"/>
        <v>58016.83</v>
      </c>
      <c r="F10" s="10">
        <f t="shared" si="0"/>
        <v>51024.86</v>
      </c>
      <c r="G10" s="10">
        <f t="shared" si="0"/>
        <v>44544.800000000003</v>
      </c>
      <c r="H10" s="10">
        <f>H15+H85+H170+H206+H267</f>
        <v>107145.774</v>
      </c>
      <c r="I10" s="10">
        <f>I15+I170+I206+I267</f>
        <v>95797</v>
      </c>
      <c r="J10" s="19">
        <f>J11+J12+J13+J14</f>
        <v>952673.43200000003</v>
      </c>
      <c r="K10" s="4" t="s">
        <v>15</v>
      </c>
      <c r="L10" s="34" t="s">
        <v>113</v>
      </c>
      <c r="M10" s="34" t="s">
        <v>16</v>
      </c>
    </row>
    <row r="11" spans="1:13" ht="29.25" customHeight="1" thickBot="1">
      <c r="A11" s="68"/>
      <c r="B11" s="10">
        <f t="shared" si="0"/>
        <v>2949</v>
      </c>
      <c r="C11" s="10">
        <f t="shared" si="0"/>
        <v>4012.5</v>
      </c>
      <c r="D11" s="10">
        <f t="shared" si="0"/>
        <v>750</v>
      </c>
      <c r="E11" s="10">
        <f t="shared" si="0"/>
        <v>716</v>
      </c>
      <c r="F11" s="10">
        <f t="shared" si="0"/>
        <v>3910.7</v>
      </c>
      <c r="G11" s="10">
        <f t="shared" si="0"/>
        <v>808.2</v>
      </c>
      <c r="H11" s="10">
        <f t="shared" si="0"/>
        <v>1467</v>
      </c>
      <c r="I11" s="10">
        <f t="shared" si="0"/>
        <v>1636</v>
      </c>
      <c r="J11" s="19">
        <f t="shared" ref="J11:J74" si="1">SUM(B11:I11)</f>
        <v>16249.400000000001</v>
      </c>
      <c r="K11" s="4" t="s">
        <v>17</v>
      </c>
      <c r="L11" s="35"/>
      <c r="M11" s="35"/>
    </row>
    <row r="12" spans="1:13" ht="26.25" thickBot="1">
      <c r="A12" s="68"/>
      <c r="B12" s="10">
        <f t="shared" si="0"/>
        <v>40424</v>
      </c>
      <c r="C12" s="10">
        <f t="shared" si="0"/>
        <v>59955.56</v>
      </c>
      <c r="D12" s="10">
        <f t="shared" si="0"/>
        <v>7830.6</v>
      </c>
      <c r="E12" s="10">
        <f t="shared" si="0"/>
        <v>5908.62</v>
      </c>
      <c r="F12" s="10">
        <f t="shared" si="0"/>
        <v>19881.2</v>
      </c>
      <c r="G12" s="10">
        <f t="shared" si="0"/>
        <v>25157.9</v>
      </c>
      <c r="H12" s="10">
        <f t="shared" si="0"/>
        <v>87743.948000000004</v>
      </c>
      <c r="I12" s="10">
        <f t="shared" si="0"/>
        <v>58550</v>
      </c>
      <c r="J12" s="19">
        <f t="shared" si="1"/>
        <v>305451.82799999998</v>
      </c>
      <c r="K12" s="4" t="s">
        <v>18</v>
      </c>
      <c r="L12" s="37"/>
      <c r="M12" s="35"/>
    </row>
    <row r="13" spans="1:13" ht="32.25" customHeight="1" thickBot="1">
      <c r="A13" s="68"/>
      <c r="B13" s="10">
        <f>B173+B209</f>
        <v>78050</v>
      </c>
      <c r="C13" s="10">
        <f t="shared" ref="C13:I13" si="2">C173+C209</f>
        <v>88494.1</v>
      </c>
      <c r="D13" s="10">
        <f t="shared" si="2"/>
        <v>44130.07</v>
      </c>
      <c r="E13" s="10">
        <f t="shared" si="2"/>
        <v>1199.21</v>
      </c>
      <c r="F13" s="10">
        <f t="shared" si="2"/>
        <v>450.59</v>
      </c>
      <c r="G13" s="10">
        <f t="shared" si="2"/>
        <v>0</v>
      </c>
      <c r="H13" s="10">
        <f>H173+H41+H85</f>
        <v>8300.0519999999997</v>
      </c>
      <c r="I13" s="10">
        <f t="shared" si="2"/>
        <v>0</v>
      </c>
      <c r="J13" s="19">
        <f t="shared" si="1"/>
        <v>220624.022</v>
      </c>
      <c r="K13" s="4" t="s">
        <v>19</v>
      </c>
      <c r="L13" s="37"/>
      <c r="M13" s="35"/>
    </row>
    <row r="14" spans="1:13" ht="30" customHeight="1" thickBot="1">
      <c r="A14" s="69"/>
      <c r="B14" s="10">
        <f t="shared" ref="B14:I14" si="3">B18+B174+B210+B270</f>
        <v>31745</v>
      </c>
      <c r="C14" s="10">
        <f t="shared" si="3"/>
        <v>104982.89</v>
      </c>
      <c r="D14" s="10">
        <f t="shared" si="3"/>
        <v>126952</v>
      </c>
      <c r="E14" s="10">
        <f t="shared" si="3"/>
        <v>54293</v>
      </c>
      <c r="F14" s="10">
        <f t="shared" si="3"/>
        <v>29281.87</v>
      </c>
      <c r="G14" s="10">
        <f t="shared" si="3"/>
        <v>21578.7</v>
      </c>
      <c r="H14" s="10">
        <f t="shared" si="3"/>
        <v>9263.7219999999998</v>
      </c>
      <c r="I14" s="10">
        <f t="shared" si="3"/>
        <v>32251</v>
      </c>
      <c r="J14" s="19">
        <f t="shared" si="1"/>
        <v>410348.18200000003</v>
      </c>
      <c r="K14" s="4" t="s">
        <v>20</v>
      </c>
      <c r="L14" s="38"/>
      <c r="M14" s="36"/>
    </row>
    <row r="15" spans="1:13" ht="35.25" customHeight="1" thickBot="1">
      <c r="A15" s="63" t="s">
        <v>21</v>
      </c>
      <c r="B15" s="4">
        <f>B19+B63+B66+B81+B84</f>
        <v>22180</v>
      </c>
      <c r="C15" s="4">
        <f t="shared" ref="C15:I15" si="4">C19+C63+C66+C81+C84</f>
        <v>49211.45</v>
      </c>
      <c r="D15" s="4">
        <f t="shared" si="4"/>
        <v>57856</v>
      </c>
      <c r="E15" s="4">
        <f t="shared" si="4"/>
        <v>28980.2</v>
      </c>
      <c r="F15" s="4">
        <f t="shared" si="4"/>
        <v>7942.54</v>
      </c>
      <c r="G15" s="4">
        <f t="shared" si="4"/>
        <v>6310</v>
      </c>
      <c r="H15" s="4">
        <f t="shared" si="4"/>
        <v>3812.8220000000001</v>
      </c>
      <c r="I15" s="4">
        <f t="shared" si="4"/>
        <v>29347</v>
      </c>
      <c r="J15" s="19">
        <f t="shared" si="1"/>
        <v>205640.01199999999</v>
      </c>
      <c r="K15" s="4" t="s">
        <v>22</v>
      </c>
      <c r="L15" s="34" t="s">
        <v>112</v>
      </c>
      <c r="M15" s="3" t="s">
        <v>109</v>
      </c>
    </row>
    <row r="16" spans="1:13" ht="36" customHeight="1" thickBot="1">
      <c r="A16" s="49"/>
      <c r="B16" s="4">
        <f>B67+B87</f>
        <v>100</v>
      </c>
      <c r="C16" s="4">
        <f t="shared" ref="C16:I16" si="5">C67+C87</f>
        <v>176.5</v>
      </c>
      <c r="D16" s="4">
        <f t="shared" si="5"/>
        <v>145</v>
      </c>
      <c r="E16" s="4">
        <f t="shared" si="5"/>
        <v>111</v>
      </c>
      <c r="F16" s="4">
        <f t="shared" si="5"/>
        <v>40</v>
      </c>
      <c r="G16" s="4">
        <f t="shared" si="5"/>
        <v>16</v>
      </c>
      <c r="H16" s="4">
        <f t="shared" si="5"/>
        <v>15</v>
      </c>
      <c r="I16" s="4">
        <f t="shared" si="5"/>
        <v>31</v>
      </c>
      <c r="J16" s="19">
        <f t="shared" si="1"/>
        <v>634.5</v>
      </c>
      <c r="K16" s="4" t="s">
        <v>17</v>
      </c>
      <c r="L16" s="35"/>
      <c r="M16" s="3" t="s">
        <v>23</v>
      </c>
    </row>
    <row r="17" spans="1:13" ht="30.75" customHeight="1" thickBot="1">
      <c r="A17" s="49"/>
      <c r="B17" s="4">
        <f>B20+B64+B68+B82+B86</f>
        <v>7450</v>
      </c>
      <c r="C17" s="4">
        <f t="shared" ref="C17:I17" si="6">C20+C64+C68+C82+C86</f>
        <v>11077.36</v>
      </c>
      <c r="D17" s="4">
        <f t="shared" si="6"/>
        <v>4041</v>
      </c>
      <c r="E17" s="4">
        <f t="shared" si="6"/>
        <v>3900</v>
      </c>
      <c r="F17" s="4">
        <f t="shared" si="6"/>
        <v>3698.8</v>
      </c>
      <c r="G17" s="4">
        <f t="shared" si="6"/>
        <v>3600</v>
      </c>
      <c r="H17" s="4">
        <f t="shared" si="6"/>
        <v>1608.9480000000001</v>
      </c>
      <c r="I17" s="4">
        <f t="shared" si="6"/>
        <v>4810</v>
      </c>
      <c r="J17" s="19">
        <f t="shared" si="1"/>
        <v>40186.108</v>
      </c>
      <c r="K17" s="4" t="s">
        <v>18</v>
      </c>
      <c r="L17" s="35"/>
      <c r="M17" s="3" t="s">
        <v>24</v>
      </c>
    </row>
    <row r="18" spans="1:13" ht="42.75" customHeight="1" thickBot="1">
      <c r="A18" s="50"/>
      <c r="B18" s="4">
        <f>B21+B65+B69+B83+B88</f>
        <v>14630</v>
      </c>
      <c r="C18" s="4">
        <f t="shared" ref="C18:I18" si="7">C21+C65+C69+C83+C88</f>
        <v>37966.589999999997</v>
      </c>
      <c r="D18" s="4">
        <f t="shared" si="7"/>
        <v>53670</v>
      </c>
      <c r="E18" s="4">
        <f t="shared" si="7"/>
        <v>24969.200000000001</v>
      </c>
      <c r="F18" s="4">
        <f t="shared" si="7"/>
        <v>4203.74</v>
      </c>
      <c r="G18" s="4">
        <f t="shared" si="7"/>
        <v>2694</v>
      </c>
      <c r="H18" s="4">
        <f t="shared" si="7"/>
        <v>1817.8219999999999</v>
      </c>
      <c r="I18" s="4">
        <f t="shared" si="7"/>
        <v>24506</v>
      </c>
      <c r="J18" s="19">
        <f t="shared" si="1"/>
        <v>164457.35199999998</v>
      </c>
      <c r="K18" s="4" t="s">
        <v>20</v>
      </c>
      <c r="L18" s="36"/>
      <c r="M18" s="4"/>
    </row>
    <row r="19" spans="1:13" ht="33" customHeight="1" thickBot="1">
      <c r="A19" s="63" t="s">
        <v>25</v>
      </c>
      <c r="B19" s="4">
        <f t="shared" ref="B19:I19" si="8">B22+B25+B28+B31+B34+B37+B40+B43+B46+B49+B51+B54+B57+B60</f>
        <v>11830</v>
      </c>
      <c r="C19" s="4">
        <f t="shared" si="8"/>
        <v>34250</v>
      </c>
      <c r="D19" s="4">
        <f t="shared" si="8"/>
        <v>51250</v>
      </c>
      <c r="E19" s="4">
        <f t="shared" si="8"/>
        <v>22053</v>
      </c>
      <c r="F19" s="4">
        <f t="shared" si="8"/>
        <v>250</v>
      </c>
      <c r="G19" s="4">
        <f t="shared" si="8"/>
        <v>250</v>
      </c>
      <c r="H19" s="4">
        <f t="shared" si="8"/>
        <v>250</v>
      </c>
      <c r="I19" s="4">
        <f t="shared" si="8"/>
        <v>21250</v>
      </c>
      <c r="J19" s="19">
        <f t="shared" si="1"/>
        <v>141383</v>
      </c>
      <c r="K19" s="4" t="s">
        <v>26</v>
      </c>
      <c r="L19" s="34"/>
      <c r="M19" s="34"/>
    </row>
    <row r="20" spans="1:13" ht="26.25" thickBot="1">
      <c r="A20" s="49"/>
      <c r="B20" s="4">
        <f t="shared" ref="B20:I20" si="9">B23+B26+B29+B32+B35+B38+B41+B44+B47+B52+B55+B58+B61</f>
        <v>3350</v>
      </c>
      <c r="C20" s="4">
        <f t="shared" si="9"/>
        <v>2000</v>
      </c>
      <c r="D20" s="4">
        <f t="shared" si="9"/>
        <v>1000</v>
      </c>
      <c r="E20" s="4">
        <f t="shared" si="9"/>
        <v>600</v>
      </c>
      <c r="F20" s="4">
        <f t="shared" si="9"/>
        <v>0</v>
      </c>
      <c r="G20" s="4">
        <f t="shared" si="9"/>
        <v>0</v>
      </c>
      <c r="H20" s="4">
        <f t="shared" si="9"/>
        <v>0</v>
      </c>
      <c r="I20" s="4">
        <f t="shared" si="9"/>
        <v>0</v>
      </c>
      <c r="J20" s="19">
        <f t="shared" si="1"/>
        <v>6950</v>
      </c>
      <c r="K20" s="4" t="s">
        <v>18</v>
      </c>
      <c r="L20" s="35"/>
      <c r="M20" s="35"/>
    </row>
    <row r="21" spans="1:13" ht="31.5" customHeight="1" thickBot="1">
      <c r="A21" s="50"/>
      <c r="B21" s="4">
        <f>B24+B27+B30+B33+B36+B39+B42+B45+B48+B50+B53+B56+B59+B62</f>
        <v>8480</v>
      </c>
      <c r="C21" s="4">
        <f t="shared" ref="C21:I21" si="10">C24+C27+C30+C33+C36+C39+C42+C45+C48+C50+C53+C56+C59+C62</f>
        <v>32250</v>
      </c>
      <c r="D21" s="4">
        <f t="shared" si="10"/>
        <v>50250</v>
      </c>
      <c r="E21" s="4">
        <f t="shared" si="10"/>
        <v>21453</v>
      </c>
      <c r="F21" s="4">
        <f t="shared" si="10"/>
        <v>250</v>
      </c>
      <c r="G21" s="4">
        <f t="shared" si="10"/>
        <v>250</v>
      </c>
      <c r="H21" s="4">
        <f t="shared" si="10"/>
        <v>250</v>
      </c>
      <c r="I21" s="4">
        <f t="shared" si="10"/>
        <v>21250</v>
      </c>
      <c r="J21" s="19">
        <f t="shared" si="1"/>
        <v>134433</v>
      </c>
      <c r="K21" s="4" t="s">
        <v>20</v>
      </c>
      <c r="L21" s="36"/>
      <c r="M21" s="36"/>
    </row>
    <row r="22" spans="1:13" ht="15.75" thickBot="1">
      <c r="A22" s="31" t="s">
        <v>27</v>
      </c>
      <c r="B22" s="4">
        <v>180</v>
      </c>
      <c r="C22" s="4">
        <v>150</v>
      </c>
      <c r="D22" s="4">
        <v>150</v>
      </c>
      <c r="E22" s="4">
        <v>150</v>
      </c>
      <c r="F22" s="4">
        <v>150</v>
      </c>
      <c r="G22" s="4">
        <v>150</v>
      </c>
      <c r="H22" s="4">
        <v>150</v>
      </c>
      <c r="I22" s="4">
        <v>150</v>
      </c>
      <c r="J22" s="19">
        <f t="shared" si="1"/>
        <v>1230</v>
      </c>
      <c r="K22" s="4" t="s">
        <v>26</v>
      </c>
      <c r="L22" s="34"/>
      <c r="M22" s="34"/>
    </row>
    <row r="23" spans="1:13" ht="26.25" thickBot="1">
      <c r="A23" s="32"/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19">
        <f t="shared" si="1"/>
        <v>0</v>
      </c>
      <c r="K23" s="4" t="s">
        <v>18</v>
      </c>
      <c r="L23" s="35"/>
      <c r="M23" s="35"/>
    </row>
    <row r="24" spans="1:13" ht="26.25" thickBot="1">
      <c r="A24" s="33"/>
      <c r="B24" s="4">
        <v>180</v>
      </c>
      <c r="C24" s="4">
        <v>150</v>
      </c>
      <c r="D24" s="4">
        <v>150</v>
      </c>
      <c r="E24" s="4">
        <v>150</v>
      </c>
      <c r="F24" s="4">
        <v>150</v>
      </c>
      <c r="G24" s="4">
        <v>150</v>
      </c>
      <c r="H24" s="4">
        <v>150</v>
      </c>
      <c r="I24" s="4">
        <v>150</v>
      </c>
      <c r="J24" s="19">
        <f t="shared" si="1"/>
        <v>1230</v>
      </c>
      <c r="K24" s="4" t="s">
        <v>20</v>
      </c>
      <c r="L24" s="36"/>
      <c r="M24" s="36"/>
    </row>
    <row r="25" spans="1:13" ht="15.75" thickBot="1">
      <c r="A25" s="31" t="s">
        <v>28</v>
      </c>
      <c r="B25" s="4">
        <v>300</v>
      </c>
      <c r="C25" s="4"/>
      <c r="D25" s="4"/>
      <c r="E25" s="4"/>
      <c r="F25" s="4"/>
      <c r="G25" s="4"/>
      <c r="H25" s="4"/>
      <c r="I25" s="4"/>
      <c r="J25" s="19">
        <f t="shared" si="1"/>
        <v>300</v>
      </c>
      <c r="K25" s="4" t="s">
        <v>26</v>
      </c>
      <c r="L25" s="4"/>
      <c r="M25" s="4"/>
    </row>
    <row r="26" spans="1:13" ht="26.25" thickBot="1">
      <c r="A26" s="32"/>
      <c r="B26" s="4">
        <v>150</v>
      </c>
      <c r="C26" s="4"/>
      <c r="D26" s="4"/>
      <c r="E26" s="4"/>
      <c r="F26" s="4"/>
      <c r="G26" s="4"/>
      <c r="H26" s="4"/>
      <c r="I26" s="4"/>
      <c r="J26" s="19">
        <f t="shared" si="1"/>
        <v>150</v>
      </c>
      <c r="K26" s="4" t="s">
        <v>18</v>
      </c>
      <c r="L26" s="34"/>
      <c r="M26" s="4"/>
    </row>
    <row r="27" spans="1:13" ht="35.25" customHeight="1" thickBot="1">
      <c r="A27" s="33"/>
      <c r="B27" s="4">
        <v>150</v>
      </c>
      <c r="C27" s="4"/>
      <c r="D27" s="4"/>
      <c r="E27" s="4"/>
      <c r="F27" s="4"/>
      <c r="G27" s="4"/>
      <c r="H27" s="4"/>
      <c r="I27" s="4"/>
      <c r="J27" s="19">
        <f t="shared" si="1"/>
        <v>150</v>
      </c>
      <c r="K27" s="4" t="s">
        <v>20</v>
      </c>
      <c r="L27" s="36"/>
      <c r="M27" s="4"/>
    </row>
    <row r="28" spans="1:13" ht="15.75" thickBot="1">
      <c r="A28" s="46" t="s">
        <v>29</v>
      </c>
      <c r="B28" s="4">
        <v>100</v>
      </c>
      <c r="C28" s="4">
        <v>100</v>
      </c>
      <c r="D28" s="4">
        <v>100</v>
      </c>
      <c r="E28" s="4">
        <v>100</v>
      </c>
      <c r="F28" s="4">
        <v>100</v>
      </c>
      <c r="G28" s="4">
        <v>100</v>
      </c>
      <c r="H28" s="4">
        <v>100</v>
      </c>
      <c r="I28" s="4">
        <v>100</v>
      </c>
      <c r="J28" s="19">
        <f t="shared" si="1"/>
        <v>800</v>
      </c>
      <c r="K28" s="4" t="s">
        <v>26</v>
      </c>
      <c r="L28" s="4"/>
      <c r="M28" s="4"/>
    </row>
    <row r="29" spans="1:13" ht="26.25" thickBot="1">
      <c r="A29" s="48"/>
      <c r="B29" s="4"/>
      <c r="C29" s="4"/>
      <c r="D29" s="4"/>
      <c r="E29" s="4"/>
      <c r="F29" s="4"/>
      <c r="G29" s="4"/>
      <c r="H29" s="4"/>
      <c r="I29" s="4"/>
      <c r="J29" s="19">
        <f t="shared" si="1"/>
        <v>0</v>
      </c>
      <c r="K29" s="4" t="s">
        <v>18</v>
      </c>
      <c r="L29" s="34"/>
      <c r="M29" s="4"/>
    </row>
    <row r="30" spans="1:13" ht="32.25" customHeight="1" thickBot="1">
      <c r="A30" s="47"/>
      <c r="B30" s="4">
        <v>100</v>
      </c>
      <c r="C30" s="4">
        <v>100</v>
      </c>
      <c r="D30" s="4">
        <v>100</v>
      </c>
      <c r="E30" s="4">
        <v>100</v>
      </c>
      <c r="F30" s="4">
        <v>100</v>
      </c>
      <c r="G30" s="4">
        <v>100</v>
      </c>
      <c r="H30" s="4">
        <v>100</v>
      </c>
      <c r="I30" s="4">
        <v>100</v>
      </c>
      <c r="J30" s="19">
        <f t="shared" si="1"/>
        <v>800</v>
      </c>
      <c r="K30" s="4" t="s">
        <v>20</v>
      </c>
      <c r="L30" s="36"/>
      <c r="M30" s="4"/>
    </row>
    <row r="31" spans="1:13" ht="15.75" thickBot="1">
      <c r="A31" s="46" t="s">
        <v>30</v>
      </c>
      <c r="B31" s="4">
        <v>1500</v>
      </c>
      <c r="C31" s="4"/>
      <c r="D31" s="4"/>
      <c r="E31" s="4"/>
      <c r="F31" s="4"/>
      <c r="G31" s="4"/>
      <c r="H31" s="4"/>
      <c r="I31" s="4"/>
      <c r="J31" s="19">
        <f t="shared" si="1"/>
        <v>1500</v>
      </c>
      <c r="K31" s="4" t="s">
        <v>26</v>
      </c>
      <c r="L31" s="34"/>
      <c r="M31" s="34"/>
    </row>
    <row r="32" spans="1:13" ht="26.25" thickBot="1">
      <c r="A32" s="48"/>
      <c r="B32" s="4">
        <v>500</v>
      </c>
      <c r="C32" s="4"/>
      <c r="D32" s="4"/>
      <c r="E32" s="4"/>
      <c r="F32" s="4"/>
      <c r="G32" s="4"/>
      <c r="H32" s="4"/>
      <c r="I32" s="4"/>
      <c r="J32" s="19">
        <f t="shared" si="1"/>
        <v>500</v>
      </c>
      <c r="K32" s="4" t="s">
        <v>18</v>
      </c>
      <c r="L32" s="35"/>
      <c r="M32" s="35"/>
    </row>
    <row r="33" spans="1:13" ht="30.75" customHeight="1" thickBot="1">
      <c r="A33" s="47"/>
      <c r="B33" s="4">
        <v>1000</v>
      </c>
      <c r="C33" s="4"/>
      <c r="D33" s="4"/>
      <c r="E33" s="4"/>
      <c r="F33" s="4"/>
      <c r="G33" s="4"/>
      <c r="H33" s="4"/>
      <c r="I33" s="4"/>
      <c r="J33" s="19">
        <f t="shared" si="1"/>
        <v>1000</v>
      </c>
      <c r="K33" s="4" t="s">
        <v>20</v>
      </c>
      <c r="L33" s="36"/>
      <c r="M33" s="36"/>
    </row>
    <row r="34" spans="1:13" ht="15.75" thickBot="1">
      <c r="A34" s="46" t="s">
        <v>31</v>
      </c>
      <c r="B34" s="4">
        <v>150</v>
      </c>
      <c r="C34" s="4"/>
      <c r="D34" s="4"/>
      <c r="E34" s="4">
        <v>450</v>
      </c>
      <c r="F34" s="4"/>
      <c r="G34" s="4"/>
      <c r="H34" s="4"/>
      <c r="I34" s="4"/>
      <c r="J34" s="19">
        <f t="shared" si="1"/>
        <v>600</v>
      </c>
      <c r="K34" s="4" t="s">
        <v>26</v>
      </c>
      <c r="L34" s="34"/>
      <c r="M34" s="34"/>
    </row>
    <row r="35" spans="1:13" ht="26.25" thickBot="1">
      <c r="A35" s="48"/>
      <c r="B35" s="4"/>
      <c r="C35" s="4"/>
      <c r="D35" s="4"/>
      <c r="E35" s="4"/>
      <c r="F35" s="4"/>
      <c r="G35" s="4"/>
      <c r="H35" s="4"/>
      <c r="I35" s="4"/>
      <c r="J35" s="19">
        <f t="shared" si="1"/>
        <v>0</v>
      </c>
      <c r="K35" s="4" t="s">
        <v>18</v>
      </c>
      <c r="L35" s="35"/>
      <c r="M35" s="35"/>
    </row>
    <row r="36" spans="1:13" ht="33" customHeight="1" thickBot="1">
      <c r="A36" s="47"/>
      <c r="B36" s="4">
        <v>150</v>
      </c>
      <c r="C36" s="4"/>
      <c r="D36" s="4"/>
      <c r="E36" s="4">
        <v>450</v>
      </c>
      <c r="F36" s="4"/>
      <c r="G36" s="4"/>
      <c r="H36" s="4"/>
      <c r="I36" s="4"/>
      <c r="J36" s="19">
        <f t="shared" si="1"/>
        <v>600</v>
      </c>
      <c r="K36" s="4" t="s">
        <v>20</v>
      </c>
      <c r="L36" s="35"/>
      <c r="M36" s="35"/>
    </row>
    <row r="37" spans="1:13" ht="15.75" thickBot="1">
      <c r="A37" s="46" t="s">
        <v>32</v>
      </c>
      <c r="B37" s="4">
        <v>1500</v>
      </c>
      <c r="C37" s="4">
        <v>500</v>
      </c>
      <c r="D37" s="4"/>
      <c r="E37" s="4">
        <v>353</v>
      </c>
      <c r="F37" s="4"/>
      <c r="G37" s="4"/>
      <c r="H37" s="4"/>
      <c r="I37" s="4"/>
      <c r="J37" s="19">
        <f t="shared" si="1"/>
        <v>2353</v>
      </c>
      <c r="K37" s="4" t="s">
        <v>26</v>
      </c>
      <c r="L37" s="35"/>
      <c r="M37" s="35"/>
    </row>
    <row r="38" spans="1:13" ht="26.25" thickBot="1">
      <c r="A38" s="48"/>
      <c r="B38" s="4">
        <v>500</v>
      </c>
      <c r="C38" s="4"/>
      <c r="D38" s="4"/>
      <c r="E38" s="4">
        <v>300</v>
      </c>
      <c r="F38" s="4"/>
      <c r="G38" s="4"/>
      <c r="H38" s="4"/>
      <c r="I38" s="4"/>
      <c r="J38" s="19">
        <f t="shared" si="1"/>
        <v>800</v>
      </c>
      <c r="K38" s="4" t="s">
        <v>18</v>
      </c>
      <c r="L38" s="35"/>
      <c r="M38" s="35"/>
    </row>
    <row r="39" spans="1:13" ht="32.25" customHeight="1" thickBot="1">
      <c r="A39" s="47"/>
      <c r="B39" s="4">
        <v>1000</v>
      </c>
      <c r="C39" s="4">
        <v>500</v>
      </c>
      <c r="D39" s="4"/>
      <c r="E39" s="4">
        <v>53</v>
      </c>
      <c r="F39" s="4"/>
      <c r="G39" s="4"/>
      <c r="H39" s="4"/>
      <c r="I39" s="4"/>
      <c r="J39" s="19">
        <f t="shared" si="1"/>
        <v>1553</v>
      </c>
      <c r="K39" s="4" t="s">
        <v>20</v>
      </c>
      <c r="L39" s="36"/>
      <c r="M39" s="36"/>
    </row>
    <row r="40" spans="1:13" ht="15.75" thickBot="1">
      <c r="A40" s="46" t="s">
        <v>33</v>
      </c>
      <c r="B40" s="4">
        <v>3000</v>
      </c>
      <c r="C40" s="4"/>
      <c r="D40" s="4"/>
      <c r="E40" s="4"/>
      <c r="F40" s="4"/>
      <c r="G40" s="4"/>
      <c r="H40" s="4"/>
      <c r="I40" s="4"/>
      <c r="J40" s="19">
        <f t="shared" si="1"/>
        <v>3000</v>
      </c>
      <c r="K40" s="4" t="s">
        <v>26</v>
      </c>
      <c r="L40" s="34"/>
      <c r="M40" s="34"/>
    </row>
    <row r="41" spans="1:13" ht="26.25" thickBot="1">
      <c r="A41" s="48"/>
      <c r="B41" s="4">
        <v>1000</v>
      </c>
      <c r="C41" s="4"/>
      <c r="D41" s="4"/>
      <c r="E41" s="4"/>
      <c r="F41" s="4"/>
      <c r="G41" s="4"/>
      <c r="H41" s="4"/>
      <c r="I41" s="4"/>
      <c r="J41" s="19">
        <f t="shared" si="1"/>
        <v>1000</v>
      </c>
      <c r="K41" s="4" t="s">
        <v>18</v>
      </c>
      <c r="L41" s="35"/>
      <c r="M41" s="35"/>
    </row>
    <row r="42" spans="1:13" ht="32.25" customHeight="1" thickBot="1">
      <c r="A42" s="47"/>
      <c r="B42" s="4">
        <v>2000</v>
      </c>
      <c r="C42" s="4"/>
      <c r="D42" s="4"/>
      <c r="E42" s="4"/>
      <c r="F42" s="4"/>
      <c r="G42" s="4"/>
      <c r="H42" s="4"/>
      <c r="I42" s="4"/>
      <c r="J42" s="19">
        <f t="shared" si="1"/>
        <v>2000</v>
      </c>
      <c r="K42" s="4" t="s">
        <v>20</v>
      </c>
      <c r="L42" s="36"/>
      <c r="M42" s="36"/>
    </row>
    <row r="43" spans="1:13" ht="15.75" thickBot="1">
      <c r="A43" s="46" t="s">
        <v>34</v>
      </c>
      <c r="B43" s="4">
        <v>2000</v>
      </c>
      <c r="C43" s="4"/>
      <c r="D43" s="4"/>
      <c r="E43" s="4"/>
      <c r="F43" s="4"/>
      <c r="G43" s="4"/>
      <c r="H43" s="4"/>
      <c r="I43" s="4"/>
      <c r="J43" s="19">
        <f t="shared" si="1"/>
        <v>2000</v>
      </c>
      <c r="K43" s="4" t="s">
        <v>26</v>
      </c>
      <c r="L43" s="34"/>
      <c r="M43" s="34"/>
    </row>
    <row r="44" spans="1:13" ht="26.25" thickBot="1">
      <c r="A44" s="48"/>
      <c r="B44" s="4">
        <v>700</v>
      </c>
      <c r="C44" s="4"/>
      <c r="D44" s="4"/>
      <c r="E44" s="4"/>
      <c r="F44" s="4"/>
      <c r="G44" s="4"/>
      <c r="H44" s="4"/>
      <c r="I44" s="4"/>
      <c r="J44" s="19">
        <f t="shared" si="1"/>
        <v>700</v>
      </c>
      <c r="K44" s="4" t="s">
        <v>18</v>
      </c>
      <c r="L44" s="35"/>
      <c r="M44" s="35"/>
    </row>
    <row r="45" spans="1:13" ht="30" customHeight="1" thickBot="1">
      <c r="A45" s="47"/>
      <c r="B45" s="4">
        <v>1300</v>
      </c>
      <c r="C45" s="4"/>
      <c r="D45" s="4"/>
      <c r="E45" s="4"/>
      <c r="F45" s="4"/>
      <c r="G45" s="4"/>
      <c r="H45" s="4"/>
      <c r="I45" s="4"/>
      <c r="J45" s="19">
        <f t="shared" si="1"/>
        <v>1300</v>
      </c>
      <c r="K45" s="4" t="s">
        <v>20</v>
      </c>
      <c r="L45" s="36"/>
      <c r="M45" s="36"/>
    </row>
    <row r="46" spans="1:13" ht="15.75" thickBot="1">
      <c r="A46" s="46" t="s">
        <v>35</v>
      </c>
      <c r="B46" s="4">
        <v>1500</v>
      </c>
      <c r="C46" s="4"/>
      <c r="D46" s="4"/>
      <c r="E46" s="4"/>
      <c r="F46" s="4"/>
      <c r="G46" s="4"/>
      <c r="H46" s="4"/>
      <c r="I46" s="4"/>
      <c r="J46" s="19">
        <f t="shared" si="1"/>
        <v>1500</v>
      </c>
      <c r="K46" s="4" t="s">
        <v>26</v>
      </c>
      <c r="L46" s="34"/>
      <c r="M46" s="34"/>
    </row>
    <row r="47" spans="1:13" ht="26.25" thickBot="1">
      <c r="A47" s="48"/>
      <c r="B47" s="4">
        <v>500</v>
      </c>
      <c r="C47" s="4"/>
      <c r="D47" s="4"/>
      <c r="E47" s="4"/>
      <c r="F47" s="4"/>
      <c r="G47" s="4"/>
      <c r="H47" s="4"/>
      <c r="I47" s="4"/>
      <c r="J47" s="19">
        <f t="shared" si="1"/>
        <v>500</v>
      </c>
      <c r="K47" s="4" t="s">
        <v>18</v>
      </c>
      <c r="L47" s="35"/>
      <c r="M47" s="35"/>
    </row>
    <row r="48" spans="1:13" ht="32.25" customHeight="1" thickBot="1">
      <c r="A48" s="47"/>
      <c r="B48" s="4">
        <v>1000</v>
      </c>
      <c r="C48" s="4"/>
      <c r="D48" s="4"/>
      <c r="E48" s="4"/>
      <c r="F48" s="4"/>
      <c r="G48" s="4"/>
      <c r="H48" s="4"/>
      <c r="I48" s="4"/>
      <c r="J48" s="19">
        <f t="shared" si="1"/>
        <v>1000</v>
      </c>
      <c r="K48" s="4" t="s">
        <v>20</v>
      </c>
      <c r="L48" s="36"/>
      <c r="M48" s="36"/>
    </row>
    <row r="49" spans="1:13" ht="24.75" customHeight="1" thickBot="1">
      <c r="A49" s="46" t="s">
        <v>36</v>
      </c>
      <c r="B49" s="4">
        <v>100</v>
      </c>
      <c r="C49" s="4"/>
      <c r="D49" s="4"/>
      <c r="E49" s="4"/>
      <c r="F49" s="4"/>
      <c r="G49" s="4"/>
      <c r="H49" s="4"/>
      <c r="I49" s="4"/>
      <c r="J49" s="19">
        <f t="shared" si="1"/>
        <v>100</v>
      </c>
      <c r="K49" s="4" t="s">
        <v>26</v>
      </c>
      <c r="L49" s="34"/>
      <c r="M49" s="34"/>
    </row>
    <row r="50" spans="1:13" ht="28.5" customHeight="1" thickBot="1">
      <c r="A50" s="47"/>
      <c r="B50" s="4">
        <v>100</v>
      </c>
      <c r="C50" s="4"/>
      <c r="D50" s="4"/>
      <c r="E50" s="4"/>
      <c r="F50" s="4"/>
      <c r="G50" s="4"/>
      <c r="H50" s="4"/>
      <c r="I50" s="4"/>
      <c r="J50" s="19">
        <f t="shared" si="1"/>
        <v>100</v>
      </c>
      <c r="K50" s="4" t="s">
        <v>20</v>
      </c>
      <c r="L50" s="36"/>
      <c r="M50" s="36"/>
    </row>
    <row r="51" spans="1:13" ht="31.5" customHeight="1" thickBot="1">
      <c r="A51" s="46" t="s">
        <v>37</v>
      </c>
      <c r="B51" s="4"/>
      <c r="C51" s="4"/>
      <c r="D51" s="4">
        <v>21000</v>
      </c>
      <c r="E51" s="4">
        <v>20000</v>
      </c>
      <c r="F51" s="4"/>
      <c r="G51" s="4"/>
      <c r="H51" s="4"/>
      <c r="I51" s="4"/>
      <c r="J51" s="19">
        <f t="shared" si="1"/>
        <v>41000</v>
      </c>
      <c r="K51" s="4" t="s">
        <v>26</v>
      </c>
      <c r="L51" s="34"/>
      <c r="M51" s="34"/>
    </row>
    <row r="52" spans="1:13" ht="26.25" thickBot="1">
      <c r="A52" s="48"/>
      <c r="B52" s="4"/>
      <c r="C52" s="4"/>
      <c r="D52" s="4">
        <v>1000</v>
      </c>
      <c r="E52" s="4"/>
      <c r="F52" s="4"/>
      <c r="G52" s="4"/>
      <c r="H52" s="4"/>
      <c r="I52" s="4"/>
      <c r="J52" s="19">
        <f t="shared" si="1"/>
        <v>1000</v>
      </c>
      <c r="K52" s="4" t="s">
        <v>18</v>
      </c>
      <c r="L52" s="35"/>
      <c r="M52" s="35"/>
    </row>
    <row r="53" spans="1:13" ht="34.5" customHeight="1" thickBot="1">
      <c r="A53" s="47"/>
      <c r="B53" s="4"/>
      <c r="C53" s="4"/>
      <c r="D53" s="4">
        <v>20000</v>
      </c>
      <c r="E53" s="4">
        <v>20000</v>
      </c>
      <c r="F53" s="4"/>
      <c r="G53" s="4"/>
      <c r="H53" s="4"/>
      <c r="I53" s="4"/>
      <c r="J53" s="19">
        <f t="shared" si="1"/>
        <v>40000</v>
      </c>
      <c r="K53" s="4" t="s">
        <v>20</v>
      </c>
      <c r="L53" s="36"/>
      <c r="M53" s="36"/>
    </row>
    <row r="54" spans="1:13" ht="30.75" customHeight="1" thickBot="1">
      <c r="A54" s="46" t="s">
        <v>38</v>
      </c>
      <c r="B54" s="4"/>
      <c r="C54" s="4"/>
      <c r="D54" s="4"/>
      <c r="E54" s="4"/>
      <c r="F54" s="4"/>
      <c r="G54" s="4">
        <v>0</v>
      </c>
      <c r="H54" s="4">
        <v>0</v>
      </c>
      <c r="I54" s="4">
        <v>21000</v>
      </c>
      <c r="J54" s="19">
        <f t="shared" si="1"/>
        <v>21000</v>
      </c>
      <c r="K54" s="4" t="s">
        <v>26</v>
      </c>
      <c r="L54" s="34"/>
      <c r="M54" s="34"/>
    </row>
    <row r="55" spans="1:13" ht="26.25" thickBot="1">
      <c r="A55" s="48"/>
      <c r="B55" s="4"/>
      <c r="C55" s="4"/>
      <c r="D55" s="4"/>
      <c r="E55" s="4"/>
      <c r="F55" s="4"/>
      <c r="G55" s="4"/>
      <c r="H55" s="4"/>
      <c r="I55" s="4"/>
      <c r="J55" s="19">
        <f t="shared" si="1"/>
        <v>0</v>
      </c>
      <c r="K55" s="4" t="s">
        <v>18</v>
      </c>
      <c r="L55" s="35"/>
      <c r="M55" s="35"/>
    </row>
    <row r="56" spans="1:13" ht="37.5" customHeight="1" thickBot="1">
      <c r="A56" s="47"/>
      <c r="B56" s="4"/>
      <c r="C56" s="4"/>
      <c r="D56" s="4"/>
      <c r="E56" s="4"/>
      <c r="F56" s="4"/>
      <c r="G56" s="4">
        <v>0</v>
      </c>
      <c r="H56" s="4">
        <v>0</v>
      </c>
      <c r="I56" s="4">
        <v>21000</v>
      </c>
      <c r="J56" s="19">
        <f t="shared" si="1"/>
        <v>21000</v>
      </c>
      <c r="K56" s="4" t="s">
        <v>20</v>
      </c>
      <c r="L56" s="36"/>
      <c r="M56" s="36"/>
    </row>
    <row r="57" spans="1:13" ht="49.5" customHeight="1" thickBot="1">
      <c r="A57" s="46" t="s">
        <v>39</v>
      </c>
      <c r="B57" s="4">
        <v>1500</v>
      </c>
      <c r="C57" s="4">
        <v>3500</v>
      </c>
      <c r="D57" s="8"/>
      <c r="E57" s="4"/>
      <c r="F57" s="4"/>
      <c r="G57" s="4"/>
      <c r="H57" s="4"/>
      <c r="I57" s="4"/>
      <c r="J57" s="19">
        <f t="shared" si="1"/>
        <v>5000</v>
      </c>
      <c r="K57" s="4" t="s">
        <v>26</v>
      </c>
      <c r="L57" s="34"/>
      <c r="M57" s="34"/>
    </row>
    <row r="58" spans="1:13" ht="26.25" thickBot="1">
      <c r="A58" s="48"/>
      <c r="B58" s="4"/>
      <c r="C58" s="4">
        <v>1000</v>
      </c>
      <c r="D58" s="4"/>
      <c r="E58" s="4"/>
      <c r="F58" s="4"/>
      <c r="G58" s="4"/>
      <c r="H58" s="4"/>
      <c r="I58" s="4"/>
      <c r="J58" s="19">
        <f t="shared" si="1"/>
        <v>1000</v>
      </c>
      <c r="K58" s="4" t="s">
        <v>18</v>
      </c>
      <c r="L58" s="35"/>
      <c r="M58" s="35"/>
    </row>
    <row r="59" spans="1:13" ht="32.25" customHeight="1" thickBot="1">
      <c r="A59" s="47"/>
      <c r="B59" s="4">
        <v>1500</v>
      </c>
      <c r="C59" s="4">
        <v>2500</v>
      </c>
      <c r="D59" s="4"/>
      <c r="E59" s="4"/>
      <c r="F59" s="4"/>
      <c r="G59" s="4"/>
      <c r="H59" s="4"/>
      <c r="I59" s="4"/>
      <c r="J59" s="19">
        <f t="shared" si="1"/>
        <v>4000</v>
      </c>
      <c r="K59" s="4" t="s">
        <v>20</v>
      </c>
      <c r="L59" s="36"/>
      <c r="M59" s="36"/>
    </row>
    <row r="60" spans="1:13" ht="24.75" customHeight="1" thickBot="1">
      <c r="A60" s="46" t="s">
        <v>40</v>
      </c>
      <c r="B60" s="4"/>
      <c r="C60" s="4">
        <v>30000</v>
      </c>
      <c r="D60" s="4">
        <v>30000</v>
      </c>
      <c r="E60" s="4">
        <v>1000</v>
      </c>
      <c r="F60" s="4"/>
      <c r="G60" s="4"/>
      <c r="H60" s="4"/>
      <c r="I60" s="4"/>
      <c r="J60" s="19">
        <f t="shared" si="1"/>
        <v>61000</v>
      </c>
      <c r="K60" s="4" t="s">
        <v>26</v>
      </c>
      <c r="L60" s="34"/>
      <c r="M60" s="34"/>
    </row>
    <row r="61" spans="1:13" ht="26.25" thickBot="1">
      <c r="A61" s="48"/>
      <c r="B61" s="4"/>
      <c r="C61" s="4">
        <v>1000</v>
      </c>
      <c r="D61" s="4"/>
      <c r="E61" s="4">
        <v>300</v>
      </c>
      <c r="F61" s="4"/>
      <c r="G61" s="4"/>
      <c r="H61" s="4"/>
      <c r="I61" s="4"/>
      <c r="J61" s="19">
        <f t="shared" si="1"/>
        <v>1300</v>
      </c>
      <c r="K61" s="4" t="s">
        <v>18</v>
      </c>
      <c r="L61" s="35"/>
      <c r="M61" s="35"/>
    </row>
    <row r="62" spans="1:13" ht="30.75" customHeight="1" thickBot="1">
      <c r="A62" s="47"/>
      <c r="B62" s="4"/>
      <c r="C62" s="4">
        <v>29000</v>
      </c>
      <c r="D62" s="4">
        <v>30000</v>
      </c>
      <c r="E62" s="4">
        <v>700</v>
      </c>
      <c r="F62" s="4"/>
      <c r="G62" s="4"/>
      <c r="H62" s="4"/>
      <c r="I62" s="4"/>
      <c r="J62" s="19">
        <f t="shared" si="1"/>
        <v>59700</v>
      </c>
      <c r="K62" s="4" t="s">
        <v>20</v>
      </c>
      <c r="L62" s="36"/>
      <c r="M62" s="36"/>
    </row>
    <row r="63" spans="1:13" ht="15.75" thickBot="1">
      <c r="A63" s="63" t="s">
        <v>41</v>
      </c>
      <c r="B63" s="4">
        <v>3000</v>
      </c>
      <c r="C63" s="4">
        <v>3000</v>
      </c>
      <c r="D63" s="4">
        <v>3000</v>
      </c>
      <c r="E63" s="4">
        <v>3000</v>
      </c>
      <c r="F63" s="4">
        <v>3000</v>
      </c>
      <c r="G63" s="4">
        <v>5000</v>
      </c>
      <c r="H63" s="4">
        <v>0</v>
      </c>
      <c r="I63" s="4">
        <v>5000</v>
      </c>
      <c r="J63" s="19">
        <f t="shared" si="1"/>
        <v>25000</v>
      </c>
      <c r="K63" s="4" t="s">
        <v>26</v>
      </c>
      <c r="L63" s="34"/>
      <c r="M63" s="34"/>
    </row>
    <row r="64" spans="1:13" ht="26.25" thickBot="1">
      <c r="A64" s="49"/>
      <c r="B64" s="4">
        <v>1000</v>
      </c>
      <c r="C64" s="4">
        <v>1000</v>
      </c>
      <c r="D64" s="4">
        <v>1000</v>
      </c>
      <c r="E64" s="4">
        <v>1000</v>
      </c>
      <c r="F64" s="4">
        <v>1000</v>
      </c>
      <c r="G64" s="4">
        <v>3000</v>
      </c>
      <c r="H64" s="4">
        <v>0</v>
      </c>
      <c r="I64" s="4">
        <v>3000</v>
      </c>
      <c r="J64" s="19">
        <f t="shared" si="1"/>
        <v>11000</v>
      </c>
      <c r="K64" s="4" t="s">
        <v>18</v>
      </c>
      <c r="L64" s="35"/>
      <c r="M64" s="35"/>
    </row>
    <row r="65" spans="1:13" ht="31.5" customHeight="1" thickBot="1">
      <c r="A65" s="50"/>
      <c r="B65" s="4">
        <v>2000</v>
      </c>
      <c r="C65" s="4">
        <v>2000</v>
      </c>
      <c r="D65" s="4">
        <v>2000</v>
      </c>
      <c r="E65" s="4">
        <v>2000</v>
      </c>
      <c r="F65" s="4">
        <v>2000</v>
      </c>
      <c r="G65" s="4">
        <v>2000</v>
      </c>
      <c r="H65" s="4">
        <v>0</v>
      </c>
      <c r="I65" s="4">
        <v>2000</v>
      </c>
      <c r="J65" s="19">
        <f t="shared" si="1"/>
        <v>14000</v>
      </c>
      <c r="K65" s="4" t="s">
        <v>20</v>
      </c>
      <c r="L65" s="36"/>
      <c r="M65" s="36"/>
    </row>
    <row r="66" spans="1:13" ht="15.75" thickBot="1">
      <c r="A66" s="63" t="s">
        <v>42</v>
      </c>
      <c r="B66" s="4">
        <f>B70+B73+B75+B79</f>
        <v>4350</v>
      </c>
      <c r="C66" s="4">
        <f t="shared" ref="C66:E66" si="11">C70+C73+C75+C79</f>
        <v>4350</v>
      </c>
      <c r="D66" s="4">
        <f t="shared" si="11"/>
        <v>350</v>
      </c>
      <c r="E66" s="4">
        <f t="shared" si="11"/>
        <v>250</v>
      </c>
      <c r="F66" s="4">
        <v>60</v>
      </c>
      <c r="G66" s="4">
        <v>60</v>
      </c>
      <c r="H66" s="4">
        <v>60</v>
      </c>
      <c r="I66" s="4">
        <v>60</v>
      </c>
      <c r="J66" s="19">
        <f t="shared" si="1"/>
        <v>9540</v>
      </c>
      <c r="K66" s="4" t="s">
        <v>26</v>
      </c>
      <c r="L66" s="34"/>
      <c r="M66" s="34"/>
    </row>
    <row r="67" spans="1:13" ht="26.25" thickBot="1">
      <c r="A67" s="49"/>
      <c r="B67" s="4">
        <f>B76</f>
        <v>100</v>
      </c>
      <c r="C67" s="4">
        <f t="shared" ref="C67:E67" si="12">C76</f>
        <v>100</v>
      </c>
      <c r="D67" s="4">
        <f t="shared" si="12"/>
        <v>100</v>
      </c>
      <c r="E67" s="4">
        <f t="shared" si="12"/>
        <v>100</v>
      </c>
      <c r="F67" s="4">
        <v>10</v>
      </c>
      <c r="G67" s="4">
        <v>10</v>
      </c>
      <c r="H67" s="4">
        <v>10</v>
      </c>
      <c r="I67" s="4">
        <v>10</v>
      </c>
      <c r="J67" s="19">
        <f t="shared" si="1"/>
        <v>440</v>
      </c>
      <c r="K67" s="4" t="s">
        <v>17</v>
      </c>
      <c r="L67" s="35"/>
      <c r="M67" s="35"/>
    </row>
    <row r="68" spans="1:13" ht="26.25" thickBot="1">
      <c r="A68" s="49"/>
      <c r="B68" s="4">
        <f>B71+B77+B80</f>
        <v>2100</v>
      </c>
      <c r="C68" s="4">
        <f t="shared" ref="C68:I68" si="13">C71+C77+C80</f>
        <v>4100</v>
      </c>
      <c r="D68" s="4">
        <f t="shared" si="13"/>
        <v>100</v>
      </c>
      <c r="E68" s="4">
        <f t="shared" si="13"/>
        <v>100</v>
      </c>
      <c r="F68" s="4">
        <f t="shared" si="13"/>
        <v>0</v>
      </c>
      <c r="G68" s="4">
        <f t="shared" si="13"/>
        <v>0</v>
      </c>
      <c r="H68" s="4">
        <f t="shared" si="13"/>
        <v>0</v>
      </c>
      <c r="I68" s="4">
        <f t="shared" si="13"/>
        <v>0</v>
      </c>
      <c r="J68" s="19">
        <f t="shared" si="1"/>
        <v>6400</v>
      </c>
      <c r="K68" s="4" t="s">
        <v>18</v>
      </c>
      <c r="L68" s="35"/>
      <c r="M68" s="35"/>
    </row>
    <row r="69" spans="1:13" ht="29.25" customHeight="1" thickBot="1">
      <c r="A69" s="50"/>
      <c r="B69" s="4">
        <f>B72+B74+B78</f>
        <v>2150</v>
      </c>
      <c r="C69" s="4">
        <f t="shared" ref="C69:E69" si="14">C72+C74+C78</f>
        <v>150</v>
      </c>
      <c r="D69" s="4">
        <f t="shared" si="14"/>
        <v>150</v>
      </c>
      <c r="E69" s="4">
        <f t="shared" si="14"/>
        <v>50</v>
      </c>
      <c r="F69" s="4">
        <v>50</v>
      </c>
      <c r="G69" s="4">
        <v>50</v>
      </c>
      <c r="H69" s="4">
        <v>50</v>
      </c>
      <c r="I69" s="4">
        <v>50</v>
      </c>
      <c r="J69" s="19">
        <f t="shared" si="1"/>
        <v>2700</v>
      </c>
      <c r="K69" s="4" t="s">
        <v>20</v>
      </c>
      <c r="L69" s="36"/>
      <c r="M69" s="36"/>
    </row>
    <row r="70" spans="1:13" ht="15.75" thickBot="1">
      <c r="A70" s="46" t="s">
        <v>43</v>
      </c>
      <c r="B70" s="4">
        <v>3000</v>
      </c>
      <c r="C70" s="4"/>
      <c r="D70" s="4"/>
      <c r="E70" s="4"/>
      <c r="F70" s="4"/>
      <c r="G70" s="4"/>
      <c r="H70" s="4"/>
      <c r="I70" s="4"/>
      <c r="J70" s="19">
        <f t="shared" si="1"/>
        <v>3000</v>
      </c>
      <c r="K70" s="4" t="s">
        <v>26</v>
      </c>
      <c r="L70" s="34"/>
      <c r="M70" s="34"/>
    </row>
    <row r="71" spans="1:13" ht="26.25" thickBot="1">
      <c r="A71" s="48"/>
      <c r="B71" s="4">
        <v>1000</v>
      </c>
      <c r="C71" s="4"/>
      <c r="D71" s="4"/>
      <c r="E71" s="4"/>
      <c r="F71" s="4"/>
      <c r="G71" s="4"/>
      <c r="H71" s="4"/>
      <c r="I71" s="4"/>
      <c r="J71" s="19">
        <f t="shared" si="1"/>
        <v>1000</v>
      </c>
      <c r="K71" s="4" t="s">
        <v>18</v>
      </c>
      <c r="L71" s="35"/>
      <c r="M71" s="35"/>
    </row>
    <row r="72" spans="1:13" ht="33" customHeight="1" thickBot="1">
      <c r="A72" s="47"/>
      <c r="B72" s="4">
        <v>2000</v>
      </c>
      <c r="C72" s="4"/>
      <c r="D72" s="4"/>
      <c r="E72" s="4"/>
      <c r="F72" s="4"/>
      <c r="G72" s="4"/>
      <c r="H72" s="4"/>
      <c r="I72" s="4"/>
      <c r="J72" s="19">
        <f t="shared" si="1"/>
        <v>2000</v>
      </c>
      <c r="K72" s="4" t="s">
        <v>20</v>
      </c>
      <c r="L72" s="36"/>
      <c r="M72" s="36"/>
    </row>
    <row r="73" spans="1:13" ht="33" customHeight="1" thickBot="1">
      <c r="A73" s="46" t="s">
        <v>44</v>
      </c>
      <c r="B73" s="4">
        <v>100</v>
      </c>
      <c r="C73" s="4">
        <v>100</v>
      </c>
      <c r="D73" s="4">
        <v>100</v>
      </c>
      <c r="E73" s="4"/>
      <c r="F73" s="4"/>
      <c r="G73" s="4"/>
      <c r="H73" s="4"/>
      <c r="I73" s="4"/>
      <c r="J73" s="19">
        <f t="shared" si="1"/>
        <v>300</v>
      </c>
      <c r="K73" s="4" t="s">
        <v>26</v>
      </c>
      <c r="L73" s="34"/>
      <c r="M73" s="34"/>
    </row>
    <row r="74" spans="1:13" ht="27.75" customHeight="1" thickBot="1">
      <c r="A74" s="47"/>
      <c r="B74" s="4">
        <v>100</v>
      </c>
      <c r="C74" s="4">
        <v>100</v>
      </c>
      <c r="D74" s="4">
        <v>100</v>
      </c>
      <c r="E74" s="4"/>
      <c r="F74" s="4"/>
      <c r="G74" s="4"/>
      <c r="H74" s="4"/>
      <c r="I74" s="4"/>
      <c r="J74" s="19">
        <f t="shared" si="1"/>
        <v>300</v>
      </c>
      <c r="K74" s="4" t="s">
        <v>20</v>
      </c>
      <c r="L74" s="36"/>
      <c r="M74" s="36"/>
    </row>
    <row r="75" spans="1:13" ht="31.5" customHeight="1" thickBot="1">
      <c r="A75" s="46" t="s">
        <v>45</v>
      </c>
      <c r="B75" s="4">
        <v>250</v>
      </c>
      <c r="C75" s="4">
        <v>250</v>
      </c>
      <c r="D75" s="4">
        <v>250</v>
      </c>
      <c r="E75" s="4">
        <v>250</v>
      </c>
      <c r="F75" s="4">
        <v>60</v>
      </c>
      <c r="G75" s="4">
        <v>60</v>
      </c>
      <c r="H75" s="4">
        <v>60</v>
      </c>
      <c r="I75" s="4">
        <v>60</v>
      </c>
      <c r="J75" s="19">
        <f t="shared" ref="J75:J140" si="15">SUM(B75:I75)</f>
        <v>1240</v>
      </c>
      <c r="K75" s="4" t="s">
        <v>26</v>
      </c>
      <c r="L75" s="34"/>
      <c r="M75" s="34"/>
    </row>
    <row r="76" spans="1:13" ht="26.25" thickBot="1">
      <c r="A76" s="48"/>
      <c r="B76" s="4">
        <v>100</v>
      </c>
      <c r="C76" s="4">
        <v>100</v>
      </c>
      <c r="D76" s="4">
        <v>100</v>
      </c>
      <c r="E76" s="4">
        <v>100</v>
      </c>
      <c r="F76" s="4">
        <v>10</v>
      </c>
      <c r="G76" s="4">
        <v>10</v>
      </c>
      <c r="H76" s="4">
        <v>10</v>
      </c>
      <c r="I76" s="4">
        <v>10</v>
      </c>
      <c r="J76" s="19">
        <f t="shared" si="15"/>
        <v>440</v>
      </c>
      <c r="K76" s="4" t="s">
        <v>17</v>
      </c>
      <c r="L76" s="35"/>
      <c r="M76" s="35"/>
    </row>
    <row r="77" spans="1:13" ht="26.25" thickBot="1">
      <c r="A77" s="48"/>
      <c r="B77" s="4">
        <v>100</v>
      </c>
      <c r="C77" s="4">
        <v>100</v>
      </c>
      <c r="D77" s="4">
        <v>100</v>
      </c>
      <c r="E77" s="4">
        <v>100</v>
      </c>
      <c r="F77" s="4"/>
      <c r="G77" s="4"/>
      <c r="H77" s="4"/>
      <c r="I77" s="4"/>
      <c r="J77" s="19">
        <f t="shared" si="15"/>
        <v>400</v>
      </c>
      <c r="K77" s="4" t="s">
        <v>18</v>
      </c>
      <c r="L77" s="35"/>
      <c r="M77" s="35"/>
    </row>
    <row r="78" spans="1:13" ht="29.25" customHeight="1" thickBot="1">
      <c r="A78" s="47"/>
      <c r="B78" s="4">
        <v>50</v>
      </c>
      <c r="C78" s="4">
        <v>50</v>
      </c>
      <c r="D78" s="4">
        <v>50</v>
      </c>
      <c r="E78" s="4">
        <v>50</v>
      </c>
      <c r="F78" s="4">
        <v>50</v>
      </c>
      <c r="G78" s="4">
        <v>50</v>
      </c>
      <c r="H78" s="4">
        <v>50</v>
      </c>
      <c r="I78" s="4">
        <v>50</v>
      </c>
      <c r="J78" s="19">
        <f t="shared" si="15"/>
        <v>400</v>
      </c>
      <c r="K78" s="4" t="s">
        <v>20</v>
      </c>
      <c r="L78" s="36"/>
      <c r="M78" s="36"/>
    </row>
    <row r="79" spans="1:13" ht="26.25" customHeight="1" thickBot="1">
      <c r="A79" s="46" t="s">
        <v>46</v>
      </c>
      <c r="B79" s="4">
        <v>1000</v>
      </c>
      <c r="C79" s="4">
        <v>4000</v>
      </c>
      <c r="D79" s="4"/>
      <c r="E79" s="4"/>
      <c r="F79" s="4"/>
      <c r="G79" s="4"/>
      <c r="H79" s="4"/>
      <c r="I79" s="4"/>
      <c r="J79" s="19">
        <f t="shared" si="15"/>
        <v>5000</v>
      </c>
      <c r="K79" s="4" t="s">
        <v>26</v>
      </c>
      <c r="L79" s="34"/>
      <c r="M79" s="34"/>
    </row>
    <row r="80" spans="1:13" ht="26.25" thickBot="1">
      <c r="A80" s="47"/>
      <c r="B80" s="4">
        <v>1000</v>
      </c>
      <c r="C80" s="4">
        <v>4000</v>
      </c>
      <c r="D80" s="4"/>
      <c r="E80" s="4"/>
      <c r="F80" s="4"/>
      <c r="G80" s="4"/>
      <c r="H80" s="4"/>
      <c r="I80" s="4"/>
      <c r="J80" s="19">
        <f t="shared" si="15"/>
        <v>5000</v>
      </c>
      <c r="K80" s="4" t="s">
        <v>18</v>
      </c>
      <c r="L80" s="36"/>
      <c r="M80" s="36"/>
    </row>
    <row r="81" spans="1:13" ht="24" customHeight="1" thickBot="1">
      <c r="A81" s="63" t="s">
        <v>47</v>
      </c>
      <c r="B81" s="4">
        <v>3000</v>
      </c>
      <c r="C81" s="4"/>
      <c r="D81" s="4"/>
      <c r="E81" s="4"/>
      <c r="F81" s="4"/>
      <c r="G81" s="4"/>
      <c r="H81" s="4"/>
      <c r="I81" s="4"/>
      <c r="J81" s="19">
        <f t="shared" si="15"/>
        <v>3000</v>
      </c>
      <c r="K81" s="4" t="s">
        <v>26</v>
      </c>
      <c r="L81" s="34"/>
      <c r="M81" s="34"/>
    </row>
    <row r="82" spans="1:13" ht="26.25" thickBot="1">
      <c r="A82" s="49"/>
      <c r="B82" s="4">
        <v>1000</v>
      </c>
      <c r="C82" s="4"/>
      <c r="D82" s="4"/>
      <c r="E82" s="4"/>
      <c r="F82" s="4"/>
      <c r="G82" s="4"/>
      <c r="H82" s="4"/>
      <c r="I82" s="4"/>
      <c r="J82" s="19">
        <f t="shared" si="15"/>
        <v>1000</v>
      </c>
      <c r="K82" s="4" t="s">
        <v>18</v>
      </c>
      <c r="L82" s="35"/>
      <c r="M82" s="35"/>
    </row>
    <row r="83" spans="1:13" ht="25.5" customHeight="1" thickBot="1">
      <c r="A83" s="50"/>
      <c r="B83" s="4">
        <v>2000</v>
      </c>
      <c r="C83" s="4"/>
      <c r="D83" s="4"/>
      <c r="E83" s="4"/>
      <c r="F83" s="4"/>
      <c r="G83" s="4"/>
      <c r="H83" s="4"/>
      <c r="I83" s="4"/>
      <c r="J83" s="19">
        <f t="shared" si="15"/>
        <v>2000</v>
      </c>
      <c r="K83" s="4" t="s">
        <v>20</v>
      </c>
      <c r="L83" s="36"/>
      <c r="M83" s="36"/>
    </row>
    <row r="84" spans="1:13" ht="40.5" customHeight="1" thickBot="1">
      <c r="A84" s="60" t="s">
        <v>48</v>
      </c>
      <c r="B84" s="4">
        <f t="shared" ref="B84:G84" si="16">B89+B93+B97+B101+B105+B109+B113+B117+B121+B125+B129+B133+B138+B142+B146+B150+B154+B158+B162+B166</f>
        <v>0</v>
      </c>
      <c r="C84" s="4">
        <f t="shared" si="16"/>
        <v>7611.4500000000007</v>
      </c>
      <c r="D84" s="4">
        <f t="shared" si="16"/>
        <v>3256</v>
      </c>
      <c r="E84" s="4">
        <f t="shared" si="16"/>
        <v>3677.2</v>
      </c>
      <c r="F84" s="4">
        <f t="shared" si="16"/>
        <v>4632.54</v>
      </c>
      <c r="G84" s="4">
        <f t="shared" si="16"/>
        <v>1000</v>
      </c>
      <c r="H84" s="4">
        <f>H89+H93+H97+H101+H105+H109+H113+H117+H121+H125+H129+H133+H138+H142+H146+H150+H154+H158+H162</f>
        <v>3502.8220000000001</v>
      </c>
      <c r="I84" s="4">
        <f>I89+I93+I97+I101+I105+I109+I113+I117+I121+I125+I129+I133+I138+I142+I146+I150+I154+I158+I162</f>
        <v>3037</v>
      </c>
      <c r="J84" s="19">
        <f t="shared" si="15"/>
        <v>26717.012000000002</v>
      </c>
      <c r="K84" s="4" t="s">
        <v>26</v>
      </c>
      <c r="L84" s="4"/>
      <c r="M84" s="4"/>
    </row>
    <row r="85" spans="1:13" ht="40.5" customHeight="1" thickBot="1">
      <c r="A85" s="61"/>
      <c r="B85" s="4"/>
      <c r="C85" s="4"/>
      <c r="D85" s="4"/>
      <c r="E85" s="4"/>
      <c r="F85" s="4"/>
      <c r="G85" s="4"/>
      <c r="H85" s="4">
        <f>H134</f>
        <v>371.05200000000002</v>
      </c>
      <c r="I85" s="4"/>
      <c r="J85" s="19"/>
      <c r="K85" s="4" t="s">
        <v>19</v>
      </c>
      <c r="L85" s="4"/>
      <c r="M85" s="4"/>
    </row>
    <row r="86" spans="1:13" ht="26.25" thickBot="1">
      <c r="A86" s="61"/>
      <c r="B86" s="4">
        <f>B90+B94+B98+B102+B106+B110+B114+B118+B122+B126+B130+B135</f>
        <v>0</v>
      </c>
      <c r="C86" s="4">
        <f t="shared" ref="C86:H88" si="17">C90+C94+C98+C102+C106+C110+C114+C118+C122+C126+C130+C135+C139+C143+C147+C151+C155+C159+C163+C167</f>
        <v>3977.36</v>
      </c>
      <c r="D86" s="4">
        <f t="shared" si="17"/>
        <v>1941</v>
      </c>
      <c r="E86" s="4">
        <f t="shared" si="17"/>
        <v>2200</v>
      </c>
      <c r="F86" s="4">
        <f t="shared" si="17"/>
        <v>2698.8</v>
      </c>
      <c r="G86" s="4">
        <f t="shared" si="17"/>
        <v>600</v>
      </c>
      <c r="H86" s="4">
        <f t="shared" si="17"/>
        <v>1608.9480000000001</v>
      </c>
      <c r="I86" s="4">
        <f>I90+I94+I98+I102+I106+I110+I114+I118+I122+I126+I130+I135+I139+I143+I147+I151+I155+I159+I163</f>
        <v>1810</v>
      </c>
      <c r="J86" s="19">
        <f t="shared" si="15"/>
        <v>14836.108</v>
      </c>
      <c r="K86" s="4" t="s">
        <v>49</v>
      </c>
      <c r="L86" s="4"/>
      <c r="M86" s="4"/>
    </row>
    <row r="87" spans="1:13" ht="26.25" thickBot="1">
      <c r="A87" s="61"/>
      <c r="B87" s="4">
        <f>B91+B95+B99+B103+B107+B111+B115+B119+B123+B127+B131+B136</f>
        <v>0</v>
      </c>
      <c r="C87" s="4">
        <f t="shared" si="17"/>
        <v>76.5</v>
      </c>
      <c r="D87" s="4">
        <f t="shared" si="17"/>
        <v>45</v>
      </c>
      <c r="E87" s="4">
        <f t="shared" si="17"/>
        <v>11</v>
      </c>
      <c r="F87" s="4">
        <f t="shared" si="17"/>
        <v>30</v>
      </c>
      <c r="G87" s="4">
        <f t="shared" si="17"/>
        <v>6</v>
      </c>
      <c r="H87" s="4">
        <f t="shared" si="17"/>
        <v>5</v>
      </c>
      <c r="I87" s="4">
        <f>I91+I95+I99+I103+I107+I111+I115+I119+I123+I127+I131+I136+I140+I144+I148+I152+I156+I160+I164</f>
        <v>21</v>
      </c>
      <c r="J87" s="19">
        <f t="shared" si="15"/>
        <v>194.5</v>
      </c>
      <c r="K87" s="4" t="s">
        <v>50</v>
      </c>
      <c r="L87" s="4"/>
      <c r="M87" s="4"/>
    </row>
    <row r="88" spans="1:13" ht="30" customHeight="1" thickBot="1">
      <c r="A88" s="62"/>
      <c r="B88" s="4">
        <f>B92+B96+B100+B104+B108+B112+B116+B120+B124+B128+B132+B137</f>
        <v>0</v>
      </c>
      <c r="C88" s="4">
        <f t="shared" si="17"/>
        <v>3566.59</v>
      </c>
      <c r="D88" s="4">
        <f t="shared" si="17"/>
        <v>1270</v>
      </c>
      <c r="E88" s="4">
        <f t="shared" si="17"/>
        <v>1466.2</v>
      </c>
      <c r="F88" s="4">
        <f t="shared" si="17"/>
        <v>1903.74</v>
      </c>
      <c r="G88" s="4">
        <f t="shared" si="17"/>
        <v>394</v>
      </c>
      <c r="H88" s="4">
        <f t="shared" si="17"/>
        <v>1517.8219999999999</v>
      </c>
      <c r="I88" s="4">
        <f>I92+I96+I100+I104+I108+I112+I116+I120+I124+I128+I132+I137+I141+I145+I149+I153+I157+I161+I165</f>
        <v>1206</v>
      </c>
      <c r="J88" s="19">
        <f t="shared" si="15"/>
        <v>11324.352000000001</v>
      </c>
      <c r="K88" s="4" t="s">
        <v>51</v>
      </c>
      <c r="L88" s="4"/>
      <c r="M88" s="4"/>
    </row>
    <row r="89" spans="1:13" ht="35.25" customHeight="1" thickBot="1">
      <c r="A89" s="31" t="s">
        <v>52</v>
      </c>
      <c r="B89" s="4"/>
      <c r="C89" s="4">
        <v>3611.5</v>
      </c>
      <c r="D89" s="4"/>
      <c r="E89" s="4"/>
      <c r="F89" s="4"/>
      <c r="G89" s="4"/>
      <c r="H89" s="4"/>
      <c r="I89" s="4"/>
      <c r="J89" s="19">
        <f t="shared" si="15"/>
        <v>3611.5</v>
      </c>
      <c r="K89" s="4" t="s">
        <v>26</v>
      </c>
      <c r="L89" s="4"/>
      <c r="M89" s="4"/>
    </row>
    <row r="90" spans="1:13" ht="26.25" thickBot="1">
      <c r="A90" s="32"/>
      <c r="B90" s="4"/>
      <c r="C90" s="4">
        <v>2000</v>
      </c>
      <c r="D90" s="4"/>
      <c r="E90" s="4"/>
      <c r="F90" s="4"/>
      <c r="G90" s="4"/>
      <c r="H90" s="4"/>
      <c r="I90" s="4"/>
      <c r="J90" s="19">
        <f t="shared" si="15"/>
        <v>2000</v>
      </c>
      <c r="K90" s="4" t="s">
        <v>49</v>
      </c>
      <c r="L90" s="4"/>
      <c r="M90" s="4"/>
    </row>
    <row r="91" spans="1:13" ht="26.25" thickBot="1">
      <c r="A91" s="32"/>
      <c r="B91" s="4"/>
      <c r="C91" s="4">
        <v>11.5</v>
      </c>
      <c r="D91" s="4"/>
      <c r="E91" s="4"/>
      <c r="F91" s="4"/>
      <c r="G91" s="4"/>
      <c r="H91" s="4"/>
      <c r="I91" s="4"/>
      <c r="J91" s="19">
        <f t="shared" si="15"/>
        <v>11.5</v>
      </c>
      <c r="K91" s="4" t="s">
        <v>50</v>
      </c>
      <c r="L91" s="4"/>
      <c r="M91" s="4"/>
    </row>
    <row r="92" spans="1:13" ht="30.75" customHeight="1" thickBot="1">
      <c r="A92" s="33"/>
      <c r="B92" s="4"/>
      <c r="C92" s="4">
        <v>1600</v>
      </c>
      <c r="D92" s="4"/>
      <c r="E92" s="4"/>
      <c r="F92" s="4"/>
      <c r="G92" s="4"/>
      <c r="H92" s="4"/>
      <c r="I92" s="4"/>
      <c r="J92" s="19">
        <f t="shared" si="15"/>
        <v>1600</v>
      </c>
      <c r="K92" s="4" t="s">
        <v>53</v>
      </c>
      <c r="L92" s="4"/>
      <c r="M92" s="4"/>
    </row>
    <row r="93" spans="1:13" ht="30.75" customHeight="1" thickBot="1">
      <c r="A93" s="31" t="s">
        <v>54</v>
      </c>
      <c r="B93" s="4"/>
      <c r="C93" s="4">
        <v>2855.5</v>
      </c>
      <c r="D93" s="4"/>
      <c r="E93" s="4"/>
      <c r="F93" s="4"/>
      <c r="G93" s="4"/>
      <c r="H93" s="4"/>
      <c r="I93" s="4"/>
      <c r="J93" s="19">
        <f t="shared" si="15"/>
        <v>2855.5</v>
      </c>
      <c r="K93" s="4" t="s">
        <v>26</v>
      </c>
      <c r="L93" s="4"/>
      <c r="M93" s="4"/>
    </row>
    <row r="94" spans="1:13" ht="26.25" thickBot="1">
      <c r="A94" s="32"/>
      <c r="B94" s="4"/>
      <c r="C94" s="4">
        <v>1312.9</v>
      </c>
      <c r="D94" s="4"/>
      <c r="E94" s="4"/>
      <c r="F94" s="4"/>
      <c r="G94" s="4"/>
      <c r="H94" s="4"/>
      <c r="I94" s="4"/>
      <c r="J94" s="19">
        <f t="shared" si="15"/>
        <v>1312.9</v>
      </c>
      <c r="K94" s="4" t="s">
        <v>49</v>
      </c>
      <c r="L94" s="4"/>
      <c r="M94" s="4"/>
    </row>
    <row r="95" spans="1:13" ht="26.25" thickBot="1">
      <c r="A95" s="32"/>
      <c r="B95" s="4"/>
      <c r="C95" s="4">
        <v>45</v>
      </c>
      <c r="D95" s="4"/>
      <c r="E95" s="4"/>
      <c r="F95" s="4"/>
      <c r="G95" s="4"/>
      <c r="H95" s="4"/>
      <c r="I95" s="4"/>
      <c r="J95" s="19">
        <f t="shared" si="15"/>
        <v>45</v>
      </c>
      <c r="K95" s="4" t="s">
        <v>50</v>
      </c>
      <c r="L95" s="4"/>
      <c r="M95" s="4"/>
    </row>
    <row r="96" spans="1:13" ht="26.25" thickBot="1">
      <c r="A96" s="33"/>
      <c r="B96" s="4"/>
      <c r="C96" s="4">
        <v>1497.6</v>
      </c>
      <c r="D96" s="4"/>
      <c r="E96" s="4"/>
      <c r="F96" s="4"/>
      <c r="G96" s="4"/>
      <c r="H96" s="4"/>
      <c r="I96" s="4"/>
      <c r="J96" s="19">
        <f t="shared" si="15"/>
        <v>1497.6</v>
      </c>
      <c r="K96" s="4" t="s">
        <v>53</v>
      </c>
      <c r="L96" s="4"/>
      <c r="M96" s="4"/>
    </row>
    <row r="97" spans="1:13" ht="38.25" customHeight="1" thickBot="1">
      <c r="A97" s="31" t="s">
        <v>55</v>
      </c>
      <c r="B97" s="4"/>
      <c r="C97" s="4">
        <v>444.85</v>
      </c>
      <c r="D97" s="4"/>
      <c r="E97" s="4"/>
      <c r="F97" s="4"/>
      <c r="G97" s="4"/>
      <c r="H97" s="4"/>
      <c r="I97" s="4"/>
      <c r="J97" s="19">
        <f t="shared" si="15"/>
        <v>444.85</v>
      </c>
      <c r="K97" s="4" t="s">
        <v>26</v>
      </c>
      <c r="L97" s="4"/>
      <c r="M97" s="4"/>
    </row>
    <row r="98" spans="1:13" ht="26.25" thickBot="1">
      <c r="A98" s="32"/>
      <c r="B98" s="4"/>
      <c r="C98" s="4">
        <v>254.86</v>
      </c>
      <c r="D98" s="4"/>
      <c r="E98" s="4"/>
      <c r="F98" s="4"/>
      <c r="G98" s="4"/>
      <c r="H98" s="4"/>
      <c r="I98" s="4"/>
      <c r="J98" s="19">
        <f t="shared" si="15"/>
        <v>254.86</v>
      </c>
      <c r="K98" s="4" t="s">
        <v>49</v>
      </c>
      <c r="L98" s="4"/>
      <c r="M98" s="4"/>
    </row>
    <row r="99" spans="1:13" ht="26.25" thickBot="1">
      <c r="A99" s="32"/>
      <c r="B99" s="4"/>
      <c r="C99" s="4">
        <v>20</v>
      </c>
      <c r="D99" s="4"/>
      <c r="E99" s="4"/>
      <c r="F99" s="4"/>
      <c r="G99" s="4"/>
      <c r="H99" s="4"/>
      <c r="I99" s="4"/>
      <c r="J99" s="19">
        <f t="shared" si="15"/>
        <v>20</v>
      </c>
      <c r="K99" s="4" t="s">
        <v>50</v>
      </c>
      <c r="L99" s="4"/>
      <c r="M99" s="4"/>
    </row>
    <row r="100" spans="1:13" ht="29.25" customHeight="1" thickBot="1">
      <c r="A100" s="33"/>
      <c r="B100" s="4"/>
      <c r="C100" s="4">
        <v>178.99</v>
      </c>
      <c r="D100" s="4"/>
      <c r="E100" s="4"/>
      <c r="F100" s="4"/>
      <c r="G100" s="4"/>
      <c r="H100" s="4"/>
      <c r="I100" s="4"/>
      <c r="J100" s="19">
        <f t="shared" si="15"/>
        <v>178.99</v>
      </c>
      <c r="K100" s="4" t="s">
        <v>53</v>
      </c>
      <c r="L100" s="4"/>
      <c r="M100" s="4"/>
    </row>
    <row r="101" spans="1:13" ht="23.25" customHeight="1" thickBot="1">
      <c r="A101" s="31" t="s">
        <v>56</v>
      </c>
      <c r="B101" s="4"/>
      <c r="C101" s="4">
        <v>699.6</v>
      </c>
      <c r="D101" s="4"/>
      <c r="E101" s="4"/>
      <c r="F101" s="4"/>
      <c r="G101" s="4"/>
      <c r="H101" s="4"/>
      <c r="I101" s="4"/>
      <c r="J101" s="19">
        <f t="shared" si="15"/>
        <v>699.6</v>
      </c>
      <c r="K101" s="4" t="s">
        <v>26</v>
      </c>
      <c r="L101" s="4"/>
      <c r="M101" s="4"/>
    </row>
    <row r="102" spans="1:13" ht="26.25" thickBot="1">
      <c r="A102" s="32"/>
      <c r="B102" s="4"/>
      <c r="C102" s="4">
        <v>409.6</v>
      </c>
      <c r="D102" s="4"/>
      <c r="E102" s="4"/>
      <c r="F102" s="4"/>
      <c r="G102" s="4"/>
      <c r="H102" s="4"/>
      <c r="I102" s="4"/>
      <c r="J102" s="19">
        <f t="shared" si="15"/>
        <v>409.6</v>
      </c>
      <c r="K102" s="4" t="s">
        <v>49</v>
      </c>
      <c r="L102" s="4"/>
      <c r="M102" s="4"/>
    </row>
    <row r="103" spans="1:13" ht="26.25" thickBot="1">
      <c r="A103" s="32"/>
      <c r="B103" s="4"/>
      <c r="C103" s="4">
        <v>0</v>
      </c>
      <c r="D103" s="4"/>
      <c r="E103" s="4"/>
      <c r="F103" s="4"/>
      <c r="G103" s="4"/>
      <c r="H103" s="4"/>
      <c r="I103" s="4"/>
      <c r="J103" s="19">
        <f t="shared" si="15"/>
        <v>0</v>
      </c>
      <c r="K103" s="4" t="s">
        <v>50</v>
      </c>
      <c r="L103" s="4"/>
      <c r="M103" s="4"/>
    </row>
    <row r="104" spans="1:13" ht="26.25" thickBot="1">
      <c r="A104" s="33"/>
      <c r="B104" s="4"/>
      <c r="C104" s="4">
        <v>290</v>
      </c>
      <c r="D104" s="4"/>
      <c r="E104" s="4"/>
      <c r="F104" s="4"/>
      <c r="G104" s="4"/>
      <c r="H104" s="4"/>
      <c r="I104" s="4"/>
      <c r="J104" s="19">
        <f t="shared" si="15"/>
        <v>290</v>
      </c>
      <c r="K104" s="4" t="s">
        <v>53</v>
      </c>
      <c r="L104" s="4"/>
      <c r="M104" s="4"/>
    </row>
    <row r="105" spans="1:13" ht="36" customHeight="1" thickBot="1">
      <c r="A105" s="57" t="s">
        <v>57</v>
      </c>
      <c r="B105" s="4"/>
      <c r="C105" s="4"/>
      <c r="D105" s="4">
        <v>1808.9</v>
      </c>
      <c r="E105" s="4"/>
      <c r="F105" s="4"/>
      <c r="G105" s="4"/>
      <c r="H105" s="4"/>
      <c r="I105" s="4"/>
      <c r="J105" s="19">
        <f t="shared" si="15"/>
        <v>1808.9</v>
      </c>
      <c r="K105" s="4" t="s">
        <v>26</v>
      </c>
      <c r="L105" s="4"/>
      <c r="M105" s="4"/>
    </row>
    <row r="106" spans="1:13" ht="26.25" thickBot="1">
      <c r="A106" s="58"/>
      <c r="B106" s="4"/>
      <c r="C106" s="4"/>
      <c r="D106" s="4">
        <v>1085</v>
      </c>
      <c r="E106" s="4"/>
      <c r="F106" s="4"/>
      <c r="G106" s="4"/>
      <c r="H106" s="4"/>
      <c r="I106" s="4"/>
      <c r="J106" s="19">
        <f t="shared" si="15"/>
        <v>1085</v>
      </c>
      <c r="K106" s="4" t="s">
        <v>49</v>
      </c>
      <c r="L106" s="4"/>
      <c r="M106" s="4"/>
    </row>
    <row r="107" spans="1:13" ht="26.25" thickBot="1">
      <c r="A107" s="58"/>
      <c r="B107" s="4"/>
      <c r="C107" s="4"/>
      <c r="D107" s="4">
        <v>20</v>
      </c>
      <c r="E107" s="4"/>
      <c r="F107" s="4"/>
      <c r="G107" s="4"/>
      <c r="H107" s="4"/>
      <c r="I107" s="4"/>
      <c r="J107" s="19">
        <f t="shared" si="15"/>
        <v>20</v>
      </c>
      <c r="K107" s="4" t="s">
        <v>50</v>
      </c>
      <c r="L107" s="4"/>
      <c r="M107" s="4"/>
    </row>
    <row r="108" spans="1:13" ht="28.5" customHeight="1" thickBot="1">
      <c r="A108" s="59"/>
      <c r="B108" s="4"/>
      <c r="C108" s="4"/>
      <c r="D108" s="4">
        <v>703.9</v>
      </c>
      <c r="E108" s="4"/>
      <c r="F108" s="4"/>
      <c r="G108" s="4"/>
      <c r="H108" s="4"/>
      <c r="I108" s="4"/>
      <c r="J108" s="19">
        <f t="shared" si="15"/>
        <v>703.9</v>
      </c>
      <c r="K108" s="4" t="s">
        <v>53</v>
      </c>
      <c r="L108" s="4"/>
      <c r="M108" s="4"/>
    </row>
    <row r="109" spans="1:13" ht="15.75" thickBot="1">
      <c r="A109" s="31" t="s">
        <v>58</v>
      </c>
      <c r="B109" s="4"/>
      <c r="C109" s="4"/>
      <c r="D109" s="4">
        <v>567.1</v>
      </c>
      <c r="E109" s="4"/>
      <c r="F109" s="4"/>
      <c r="G109" s="4"/>
      <c r="H109" s="4"/>
      <c r="I109" s="4"/>
      <c r="J109" s="19">
        <f t="shared" si="15"/>
        <v>567.1</v>
      </c>
      <c r="K109" s="4" t="s">
        <v>26</v>
      </c>
      <c r="L109" s="4"/>
      <c r="M109" s="4"/>
    </row>
    <row r="110" spans="1:13" ht="26.25" thickBot="1">
      <c r="A110" s="32"/>
      <c r="B110" s="4"/>
      <c r="C110" s="4"/>
      <c r="D110" s="4">
        <v>340</v>
      </c>
      <c r="E110" s="4"/>
      <c r="F110" s="4"/>
      <c r="G110" s="4"/>
      <c r="H110" s="4"/>
      <c r="I110" s="4"/>
      <c r="J110" s="19">
        <f t="shared" si="15"/>
        <v>340</v>
      </c>
      <c r="K110" s="4" t="s">
        <v>49</v>
      </c>
      <c r="L110" s="4"/>
      <c r="M110" s="4"/>
    </row>
    <row r="111" spans="1:13" ht="26.25" thickBot="1">
      <c r="A111" s="32"/>
      <c r="B111" s="4"/>
      <c r="C111" s="4"/>
      <c r="D111" s="4">
        <v>5</v>
      </c>
      <c r="E111" s="4"/>
      <c r="F111" s="4"/>
      <c r="G111" s="4"/>
      <c r="H111" s="4"/>
      <c r="I111" s="4"/>
      <c r="J111" s="19">
        <f t="shared" si="15"/>
        <v>5</v>
      </c>
      <c r="K111" s="4" t="s">
        <v>50</v>
      </c>
      <c r="L111" s="4"/>
      <c r="M111" s="4"/>
    </row>
    <row r="112" spans="1:13" ht="26.25" thickBot="1">
      <c r="A112" s="33"/>
      <c r="B112" s="4"/>
      <c r="C112" s="4"/>
      <c r="D112" s="4">
        <v>222.1</v>
      </c>
      <c r="E112" s="4"/>
      <c r="F112" s="4"/>
      <c r="G112" s="4"/>
      <c r="H112" s="4"/>
      <c r="I112" s="4"/>
      <c r="J112" s="19">
        <f t="shared" si="15"/>
        <v>222.1</v>
      </c>
      <c r="K112" s="4" t="s">
        <v>53</v>
      </c>
      <c r="L112" s="4"/>
      <c r="M112" s="4"/>
    </row>
    <row r="113" spans="1:13" ht="25.5" customHeight="1" thickBot="1">
      <c r="A113" s="57" t="s">
        <v>59</v>
      </c>
      <c r="B113" s="4"/>
      <c r="C113" s="4"/>
      <c r="D113" s="4">
        <v>880</v>
      </c>
      <c r="E113" s="4"/>
      <c r="F113" s="4"/>
      <c r="G113" s="4"/>
      <c r="H113" s="4"/>
      <c r="I113" s="4"/>
      <c r="J113" s="19">
        <f t="shared" si="15"/>
        <v>880</v>
      </c>
      <c r="K113" s="4" t="s">
        <v>26</v>
      </c>
      <c r="L113" s="4"/>
      <c r="M113" s="4"/>
    </row>
    <row r="114" spans="1:13" ht="26.25" thickBot="1">
      <c r="A114" s="58"/>
      <c r="B114" s="4"/>
      <c r="C114" s="4"/>
      <c r="D114" s="4">
        <v>516</v>
      </c>
      <c r="E114" s="4"/>
      <c r="F114" s="4"/>
      <c r="G114" s="4"/>
      <c r="H114" s="4"/>
      <c r="I114" s="4"/>
      <c r="J114" s="19">
        <f t="shared" si="15"/>
        <v>516</v>
      </c>
      <c r="K114" s="4" t="s">
        <v>49</v>
      </c>
      <c r="L114" s="4"/>
      <c r="M114" s="4"/>
    </row>
    <row r="115" spans="1:13" ht="26.25" thickBot="1">
      <c r="A115" s="58"/>
      <c r="B115" s="4"/>
      <c r="C115" s="4"/>
      <c r="D115" s="4">
        <v>20</v>
      </c>
      <c r="E115" s="4"/>
      <c r="F115" s="4"/>
      <c r="G115" s="4"/>
      <c r="H115" s="4"/>
      <c r="I115" s="4"/>
      <c r="J115" s="19">
        <f t="shared" si="15"/>
        <v>20</v>
      </c>
      <c r="K115" s="4" t="s">
        <v>60</v>
      </c>
      <c r="L115" s="4"/>
      <c r="M115" s="4"/>
    </row>
    <row r="116" spans="1:13" ht="27.75" customHeight="1" thickBot="1">
      <c r="A116" s="59"/>
      <c r="B116" s="4"/>
      <c r="C116" s="4"/>
      <c r="D116" s="4">
        <v>344</v>
      </c>
      <c r="E116" s="4"/>
      <c r="F116" s="4"/>
      <c r="G116" s="4"/>
      <c r="H116" s="4"/>
      <c r="I116" s="4"/>
      <c r="J116" s="19">
        <f t="shared" si="15"/>
        <v>344</v>
      </c>
      <c r="K116" s="4" t="s">
        <v>53</v>
      </c>
      <c r="L116" s="4"/>
      <c r="M116" s="4"/>
    </row>
    <row r="117" spans="1:13" ht="38.25" customHeight="1" thickBot="1">
      <c r="A117" s="57" t="s">
        <v>61</v>
      </c>
      <c r="B117" s="4"/>
      <c r="C117" s="4"/>
      <c r="D117" s="8"/>
      <c r="E117" s="4">
        <v>500</v>
      </c>
      <c r="F117" s="4"/>
      <c r="G117" s="4"/>
      <c r="H117" s="4"/>
      <c r="I117" s="4"/>
      <c r="J117" s="19">
        <f t="shared" si="15"/>
        <v>500</v>
      </c>
      <c r="K117" s="4" t="s">
        <v>26</v>
      </c>
      <c r="L117" s="4"/>
      <c r="M117" s="4"/>
    </row>
    <row r="118" spans="1:13" ht="26.25" thickBot="1">
      <c r="A118" s="58"/>
      <c r="B118" s="4"/>
      <c r="C118" s="4"/>
      <c r="D118" s="4"/>
      <c r="E118" s="4">
        <v>300</v>
      </c>
      <c r="F118" s="4"/>
      <c r="G118" s="4"/>
      <c r="H118" s="4"/>
      <c r="I118" s="4"/>
      <c r="J118" s="19">
        <f t="shared" si="15"/>
        <v>300</v>
      </c>
      <c r="K118" s="4" t="s">
        <v>49</v>
      </c>
      <c r="L118" s="4"/>
      <c r="M118" s="4"/>
    </row>
    <row r="119" spans="1:13" ht="26.25" thickBot="1">
      <c r="A119" s="58"/>
      <c r="B119" s="4"/>
      <c r="C119" s="4"/>
      <c r="D119" s="4"/>
      <c r="E119" s="4">
        <v>3</v>
      </c>
      <c r="F119" s="4"/>
      <c r="G119" s="4"/>
      <c r="H119" s="4"/>
      <c r="I119" s="4"/>
      <c r="J119" s="19">
        <f t="shared" si="15"/>
        <v>3</v>
      </c>
      <c r="K119" s="4" t="s">
        <v>50</v>
      </c>
      <c r="L119" s="4" t="s">
        <v>62</v>
      </c>
      <c r="M119" s="4"/>
    </row>
    <row r="120" spans="1:13" ht="26.25" thickBot="1">
      <c r="A120" s="59"/>
      <c r="B120" s="4"/>
      <c r="C120" s="4"/>
      <c r="D120" s="4"/>
      <c r="E120" s="4">
        <v>197</v>
      </c>
      <c r="F120" s="4"/>
      <c r="G120" s="4"/>
      <c r="H120" s="4"/>
      <c r="I120" s="4"/>
      <c r="J120" s="19">
        <f t="shared" si="15"/>
        <v>197</v>
      </c>
      <c r="K120" s="4" t="s">
        <v>53</v>
      </c>
      <c r="L120" s="4"/>
      <c r="M120" s="4"/>
    </row>
    <row r="121" spans="1:13" ht="15.75" thickBot="1">
      <c r="A121" s="31" t="s">
        <v>63</v>
      </c>
      <c r="B121" s="4"/>
      <c r="C121" s="4"/>
      <c r="D121" s="4"/>
      <c r="E121" s="4">
        <v>2677.2</v>
      </c>
      <c r="F121" s="4"/>
      <c r="G121" s="4"/>
      <c r="H121" s="4"/>
      <c r="I121" s="4"/>
      <c r="J121" s="19">
        <f t="shared" si="15"/>
        <v>2677.2</v>
      </c>
      <c r="K121" s="4" t="s">
        <v>26</v>
      </c>
      <c r="L121" s="4"/>
      <c r="M121" s="4"/>
    </row>
    <row r="122" spans="1:13" ht="26.25" thickBot="1">
      <c r="A122" s="32"/>
      <c r="B122" s="4"/>
      <c r="C122" s="4"/>
      <c r="D122" s="4"/>
      <c r="E122" s="4">
        <v>1600</v>
      </c>
      <c r="F122" s="4"/>
      <c r="G122" s="4"/>
      <c r="H122" s="4"/>
      <c r="I122" s="4"/>
      <c r="J122" s="19">
        <f t="shared" si="15"/>
        <v>1600</v>
      </c>
      <c r="K122" s="4" t="s">
        <v>49</v>
      </c>
      <c r="L122" s="4"/>
      <c r="M122" s="4"/>
    </row>
    <row r="123" spans="1:13" ht="26.25" thickBot="1">
      <c r="A123" s="32"/>
      <c r="B123" s="4"/>
      <c r="C123" s="4"/>
      <c r="D123" s="4"/>
      <c r="E123" s="4">
        <v>5</v>
      </c>
      <c r="F123" s="4"/>
      <c r="G123" s="4"/>
      <c r="H123" s="4"/>
      <c r="I123" s="4"/>
      <c r="J123" s="19">
        <f t="shared" si="15"/>
        <v>5</v>
      </c>
      <c r="K123" s="4" t="s">
        <v>50</v>
      </c>
      <c r="L123" s="4"/>
      <c r="M123" s="4"/>
    </row>
    <row r="124" spans="1:13" ht="27.75" customHeight="1" thickBot="1">
      <c r="A124" s="33"/>
      <c r="B124" s="4"/>
      <c r="C124" s="4"/>
      <c r="D124" s="4"/>
      <c r="E124" s="4">
        <v>1072.2</v>
      </c>
      <c r="F124" s="4"/>
      <c r="G124" s="4"/>
      <c r="H124" s="4"/>
      <c r="I124" s="4"/>
      <c r="J124" s="19">
        <f t="shared" si="15"/>
        <v>1072.2</v>
      </c>
      <c r="K124" s="4" t="s">
        <v>53</v>
      </c>
      <c r="L124" s="4"/>
      <c r="M124" s="4"/>
    </row>
    <row r="125" spans="1:13" ht="15.75" thickBot="1">
      <c r="A125" s="31" t="s">
        <v>64</v>
      </c>
      <c r="B125" s="4"/>
      <c r="C125" s="4"/>
      <c r="D125" s="4"/>
      <c r="E125" s="4">
        <v>500</v>
      </c>
      <c r="F125" s="4"/>
      <c r="G125" s="4"/>
      <c r="H125" s="4"/>
      <c r="I125" s="4"/>
      <c r="J125" s="19">
        <f t="shared" si="15"/>
        <v>500</v>
      </c>
      <c r="K125" s="4" t="s">
        <v>26</v>
      </c>
      <c r="L125" s="4"/>
      <c r="M125" s="4"/>
    </row>
    <row r="126" spans="1:13" ht="26.25" thickBot="1">
      <c r="A126" s="32"/>
      <c r="B126" s="4"/>
      <c r="C126" s="4"/>
      <c r="D126" s="4"/>
      <c r="E126" s="4">
        <v>300</v>
      </c>
      <c r="F126" s="4"/>
      <c r="G126" s="4"/>
      <c r="H126" s="4"/>
      <c r="I126" s="4"/>
      <c r="J126" s="19">
        <f t="shared" si="15"/>
        <v>300</v>
      </c>
      <c r="K126" s="4" t="s">
        <v>49</v>
      </c>
      <c r="L126" s="4"/>
      <c r="M126" s="4"/>
    </row>
    <row r="127" spans="1:13" ht="26.25" thickBot="1">
      <c r="A127" s="32"/>
      <c r="B127" s="4"/>
      <c r="C127" s="4"/>
      <c r="D127" s="4"/>
      <c r="E127" s="4">
        <v>3</v>
      </c>
      <c r="F127" s="4"/>
      <c r="G127" s="4"/>
      <c r="H127" s="4"/>
      <c r="I127" s="4"/>
      <c r="J127" s="19">
        <f t="shared" si="15"/>
        <v>3</v>
      </c>
      <c r="K127" s="4" t="s">
        <v>50</v>
      </c>
      <c r="L127" s="4"/>
      <c r="M127" s="4"/>
    </row>
    <row r="128" spans="1:13" ht="28.5" customHeight="1" thickBot="1">
      <c r="A128" s="33"/>
      <c r="B128" s="4"/>
      <c r="C128" s="4"/>
      <c r="D128" s="4"/>
      <c r="E128" s="4">
        <v>197</v>
      </c>
      <c r="F128" s="4"/>
      <c r="G128" s="4"/>
      <c r="H128" s="4"/>
      <c r="I128" s="4"/>
      <c r="J128" s="19">
        <f t="shared" si="15"/>
        <v>197</v>
      </c>
      <c r="K128" s="4" t="s">
        <v>53</v>
      </c>
      <c r="L128" s="4"/>
      <c r="M128" s="4"/>
    </row>
    <row r="129" spans="1:13" ht="30.75" customHeight="1" thickBot="1">
      <c r="A129" s="31" t="s">
        <v>65</v>
      </c>
      <c r="B129" s="4"/>
      <c r="C129" s="4"/>
      <c r="D129" s="4"/>
      <c r="E129" s="4"/>
      <c r="F129" s="4">
        <v>1164.6400000000001</v>
      </c>
      <c r="G129" s="4"/>
      <c r="H129" s="4"/>
      <c r="I129" s="4"/>
      <c r="J129" s="19">
        <f t="shared" si="15"/>
        <v>1164.6400000000001</v>
      </c>
      <c r="K129" s="4" t="s">
        <v>26</v>
      </c>
      <c r="L129" s="4"/>
      <c r="M129" s="4"/>
    </row>
    <row r="130" spans="1:13" ht="26.25" thickBot="1">
      <c r="A130" s="32"/>
      <c r="B130" s="4"/>
      <c r="C130" s="4"/>
      <c r="D130" s="4"/>
      <c r="E130" s="4"/>
      <c r="F130" s="4">
        <v>698.8</v>
      </c>
      <c r="G130" s="4"/>
      <c r="H130" s="4"/>
      <c r="I130" s="4"/>
      <c r="J130" s="19">
        <f t="shared" si="15"/>
        <v>698.8</v>
      </c>
      <c r="K130" s="4" t="s">
        <v>49</v>
      </c>
      <c r="L130" s="4"/>
      <c r="M130" s="4"/>
    </row>
    <row r="131" spans="1:13" ht="26.25" thickBot="1">
      <c r="A131" s="32"/>
      <c r="B131" s="4"/>
      <c r="C131" s="4"/>
      <c r="D131" s="4"/>
      <c r="E131" s="4"/>
      <c r="F131" s="4">
        <v>20</v>
      </c>
      <c r="G131" s="4"/>
      <c r="H131" s="4"/>
      <c r="I131" s="4"/>
      <c r="J131" s="19">
        <f t="shared" si="15"/>
        <v>20</v>
      </c>
      <c r="K131" s="4" t="s">
        <v>50</v>
      </c>
      <c r="L131" s="4"/>
      <c r="M131" s="4"/>
    </row>
    <row r="132" spans="1:13" ht="26.25" thickBot="1">
      <c r="A132" s="33"/>
      <c r="B132" s="4"/>
      <c r="C132" s="4"/>
      <c r="D132" s="4"/>
      <c r="E132" s="4"/>
      <c r="F132" s="4">
        <v>445.84</v>
      </c>
      <c r="G132" s="4"/>
      <c r="H132" s="4"/>
      <c r="I132" s="4"/>
      <c r="J132" s="19">
        <f t="shared" si="15"/>
        <v>445.84</v>
      </c>
      <c r="K132" s="4" t="s">
        <v>53</v>
      </c>
      <c r="L132" s="4"/>
      <c r="M132" s="4"/>
    </row>
    <row r="133" spans="1:13" ht="23.25" customHeight="1" thickBot="1">
      <c r="A133" s="31" t="s">
        <v>66</v>
      </c>
      <c r="B133" s="4"/>
      <c r="C133" s="4"/>
      <c r="D133" s="4"/>
      <c r="E133" s="4"/>
      <c r="F133" s="4">
        <v>3467.9</v>
      </c>
      <c r="G133" s="4"/>
      <c r="H133" s="4">
        <v>3502.8220000000001</v>
      </c>
      <c r="I133" s="4"/>
      <c r="J133" s="19">
        <f t="shared" si="15"/>
        <v>6970.7219999999998</v>
      </c>
      <c r="K133" s="4" t="s">
        <v>26</v>
      </c>
      <c r="L133" s="4"/>
      <c r="M133" s="4"/>
    </row>
    <row r="134" spans="1:13" ht="23.25" customHeight="1" thickBot="1">
      <c r="A134" s="32"/>
      <c r="B134" s="4"/>
      <c r="C134" s="4"/>
      <c r="D134" s="4"/>
      <c r="E134" s="4"/>
      <c r="F134" s="4"/>
      <c r="G134" s="4"/>
      <c r="H134" s="4">
        <v>371.05200000000002</v>
      </c>
      <c r="I134" s="4"/>
      <c r="J134" s="19"/>
      <c r="K134" s="4" t="s">
        <v>72</v>
      </c>
      <c r="L134" s="4"/>
      <c r="M134" s="4"/>
    </row>
    <row r="135" spans="1:13" ht="26.25" thickBot="1">
      <c r="A135" s="32"/>
      <c r="B135" s="4"/>
      <c r="C135" s="4"/>
      <c r="D135" s="4"/>
      <c r="E135" s="4"/>
      <c r="F135" s="4">
        <v>2000</v>
      </c>
      <c r="G135" s="4"/>
      <c r="H135" s="4">
        <v>1608.9480000000001</v>
      </c>
      <c r="I135" s="4"/>
      <c r="J135" s="19">
        <f t="shared" si="15"/>
        <v>3608.9480000000003</v>
      </c>
      <c r="K135" s="4" t="s">
        <v>49</v>
      </c>
      <c r="L135" s="4"/>
      <c r="M135" s="4"/>
    </row>
    <row r="136" spans="1:13" ht="26.25" thickBot="1">
      <c r="A136" s="32"/>
      <c r="B136" s="4"/>
      <c r="C136" s="4"/>
      <c r="D136" s="4"/>
      <c r="E136" s="4"/>
      <c r="F136" s="4">
        <v>10</v>
      </c>
      <c r="G136" s="4"/>
      <c r="H136" s="4">
        <v>5</v>
      </c>
      <c r="I136" s="4"/>
      <c r="J136" s="19">
        <f t="shared" si="15"/>
        <v>15</v>
      </c>
      <c r="K136" s="4" t="s">
        <v>50</v>
      </c>
      <c r="L136" s="4"/>
      <c r="M136" s="4"/>
    </row>
    <row r="137" spans="1:13" ht="24.75" customHeight="1" thickBot="1">
      <c r="A137" s="32"/>
      <c r="B137" s="4"/>
      <c r="C137" s="4"/>
      <c r="D137" s="4"/>
      <c r="E137" s="4"/>
      <c r="F137" s="4">
        <v>1457.9</v>
      </c>
      <c r="G137" s="4"/>
      <c r="H137" s="4">
        <v>1517.8219999999999</v>
      </c>
      <c r="I137" s="4"/>
      <c r="J137" s="19">
        <f t="shared" si="15"/>
        <v>2975.7219999999998</v>
      </c>
      <c r="K137" s="4" t="s">
        <v>53</v>
      </c>
      <c r="L137" s="20"/>
      <c r="M137" s="20"/>
    </row>
    <row r="138" spans="1:13" ht="24.75" customHeight="1" thickBot="1">
      <c r="A138" s="31" t="s">
        <v>114</v>
      </c>
      <c r="B138" s="4"/>
      <c r="C138" s="4"/>
      <c r="D138" s="4"/>
      <c r="E138" s="4"/>
      <c r="F138" s="4"/>
      <c r="G138" s="4"/>
      <c r="H138" s="4"/>
      <c r="I138" s="4">
        <v>500</v>
      </c>
      <c r="J138" s="19">
        <f t="shared" si="15"/>
        <v>500</v>
      </c>
      <c r="K138" s="22" t="s">
        <v>26</v>
      </c>
      <c r="L138" s="23"/>
      <c r="M138" s="23"/>
    </row>
    <row r="139" spans="1:13" ht="24.75" customHeight="1" thickBot="1">
      <c r="A139" s="32"/>
      <c r="B139" s="4"/>
      <c r="C139" s="4"/>
      <c r="D139" s="4"/>
      <c r="E139" s="4"/>
      <c r="F139" s="4"/>
      <c r="G139" s="4"/>
      <c r="H139" s="4"/>
      <c r="I139" s="4">
        <v>300</v>
      </c>
      <c r="J139" s="19">
        <f t="shared" si="15"/>
        <v>300</v>
      </c>
      <c r="K139" s="22" t="s">
        <v>49</v>
      </c>
      <c r="L139" s="23"/>
      <c r="M139" s="23"/>
    </row>
    <row r="140" spans="1:13" ht="24.75" customHeight="1" thickBot="1">
      <c r="A140" s="32"/>
      <c r="B140" s="4"/>
      <c r="C140" s="4"/>
      <c r="D140" s="4"/>
      <c r="E140" s="4"/>
      <c r="F140" s="4"/>
      <c r="G140" s="4"/>
      <c r="H140" s="4"/>
      <c r="I140" s="4">
        <v>5</v>
      </c>
      <c r="J140" s="19">
        <f t="shared" si="15"/>
        <v>5</v>
      </c>
      <c r="K140" s="22" t="s">
        <v>50</v>
      </c>
      <c r="L140" s="23"/>
      <c r="M140" s="23"/>
    </row>
    <row r="141" spans="1:13" ht="24.75" customHeight="1" thickBot="1">
      <c r="A141" s="33"/>
      <c r="B141" s="4"/>
      <c r="C141" s="4"/>
      <c r="D141" s="4"/>
      <c r="E141" s="4"/>
      <c r="F141" s="4"/>
      <c r="G141" s="4"/>
      <c r="H141" s="4"/>
      <c r="I141" s="4">
        <v>195</v>
      </c>
      <c r="J141" s="19">
        <f t="shared" ref="J141:J204" si="18">SUM(B141:I141)</f>
        <v>195</v>
      </c>
      <c r="K141" s="22" t="s">
        <v>53</v>
      </c>
      <c r="L141" s="23"/>
      <c r="M141" s="23"/>
    </row>
    <row r="142" spans="1:13" ht="24.75" customHeight="1" thickBot="1">
      <c r="A142" s="31" t="s">
        <v>115</v>
      </c>
      <c r="B142" s="4"/>
      <c r="C142" s="4"/>
      <c r="D142" s="4"/>
      <c r="E142" s="4"/>
      <c r="F142" s="4"/>
      <c r="G142" s="4">
        <v>500</v>
      </c>
      <c r="H142" s="4"/>
      <c r="I142" s="4"/>
      <c r="J142" s="19">
        <f t="shared" si="18"/>
        <v>500</v>
      </c>
      <c r="K142" s="22" t="s">
        <v>26</v>
      </c>
      <c r="L142" s="23"/>
      <c r="M142" s="23"/>
    </row>
    <row r="143" spans="1:13" ht="24.75" customHeight="1" thickBot="1">
      <c r="A143" s="32"/>
      <c r="B143" s="4"/>
      <c r="C143" s="4"/>
      <c r="D143" s="4"/>
      <c r="E143" s="4"/>
      <c r="F143" s="4"/>
      <c r="G143" s="4">
        <v>300</v>
      </c>
      <c r="H143" s="4"/>
      <c r="I143" s="4"/>
      <c r="J143" s="19">
        <f t="shared" si="18"/>
        <v>300</v>
      </c>
      <c r="K143" s="22" t="s">
        <v>49</v>
      </c>
      <c r="L143" s="23"/>
      <c r="M143" s="23"/>
    </row>
    <row r="144" spans="1:13" ht="24.75" customHeight="1" thickBot="1">
      <c r="A144" s="32"/>
      <c r="B144" s="4"/>
      <c r="C144" s="4"/>
      <c r="D144" s="4"/>
      <c r="E144" s="4"/>
      <c r="F144" s="4"/>
      <c r="G144" s="4">
        <v>3</v>
      </c>
      <c r="H144" s="4"/>
      <c r="I144" s="4"/>
      <c r="J144" s="19">
        <f t="shared" si="18"/>
        <v>3</v>
      </c>
      <c r="K144" s="22" t="s">
        <v>50</v>
      </c>
      <c r="L144" s="23"/>
      <c r="M144" s="23"/>
    </row>
    <row r="145" spans="1:13" ht="24.75" customHeight="1" thickBot="1">
      <c r="A145" s="33"/>
      <c r="B145" s="4"/>
      <c r="C145" s="4"/>
      <c r="D145" s="4"/>
      <c r="E145" s="4"/>
      <c r="F145" s="4"/>
      <c r="G145" s="4">
        <v>197</v>
      </c>
      <c r="H145" s="4"/>
      <c r="I145" s="4"/>
      <c r="J145" s="19">
        <f t="shared" si="18"/>
        <v>197</v>
      </c>
      <c r="K145" s="22" t="s">
        <v>53</v>
      </c>
      <c r="L145" s="23"/>
      <c r="M145" s="23"/>
    </row>
    <row r="146" spans="1:13" ht="24.75" customHeight="1" thickBot="1">
      <c r="A146" s="31" t="s">
        <v>116</v>
      </c>
      <c r="B146" s="4"/>
      <c r="C146" s="4"/>
      <c r="D146" s="4"/>
      <c r="E146" s="4"/>
      <c r="F146" s="4"/>
      <c r="G146" s="4"/>
      <c r="H146" s="4"/>
      <c r="I146" s="4">
        <v>500</v>
      </c>
      <c r="J146" s="19">
        <f t="shared" si="18"/>
        <v>500</v>
      </c>
      <c r="K146" s="22" t="s">
        <v>26</v>
      </c>
      <c r="L146" s="23"/>
      <c r="M146" s="23"/>
    </row>
    <row r="147" spans="1:13" ht="24.75" customHeight="1" thickBot="1">
      <c r="A147" s="32"/>
      <c r="B147" s="4"/>
      <c r="C147" s="4"/>
      <c r="D147" s="4"/>
      <c r="E147" s="4"/>
      <c r="F147" s="4"/>
      <c r="G147" s="4"/>
      <c r="H147" s="4"/>
      <c r="I147" s="4">
        <v>300</v>
      </c>
      <c r="J147" s="19">
        <f t="shared" si="18"/>
        <v>300</v>
      </c>
      <c r="K147" s="22" t="s">
        <v>49</v>
      </c>
      <c r="L147" s="23"/>
      <c r="M147" s="23"/>
    </row>
    <row r="148" spans="1:13" ht="24.75" customHeight="1" thickBot="1">
      <c r="A148" s="32"/>
      <c r="B148" s="4"/>
      <c r="C148" s="4"/>
      <c r="D148" s="4"/>
      <c r="E148" s="4"/>
      <c r="F148" s="4"/>
      <c r="G148" s="4"/>
      <c r="H148" s="4"/>
      <c r="I148" s="4">
        <v>5</v>
      </c>
      <c r="J148" s="19">
        <f t="shared" si="18"/>
        <v>5</v>
      </c>
      <c r="K148" s="22" t="s">
        <v>50</v>
      </c>
      <c r="L148" s="23"/>
      <c r="M148" s="23"/>
    </row>
    <row r="149" spans="1:13" ht="24.75" customHeight="1" thickBot="1">
      <c r="A149" s="33"/>
      <c r="B149" s="4"/>
      <c r="C149" s="4"/>
      <c r="D149" s="4"/>
      <c r="E149" s="4"/>
      <c r="F149" s="4"/>
      <c r="G149" s="4"/>
      <c r="H149" s="4"/>
      <c r="I149" s="4">
        <v>195</v>
      </c>
      <c r="J149" s="19">
        <f t="shared" si="18"/>
        <v>195</v>
      </c>
      <c r="K149" s="22" t="s">
        <v>53</v>
      </c>
      <c r="L149" s="23"/>
      <c r="M149" s="23"/>
    </row>
    <row r="150" spans="1:13" ht="24.75" customHeight="1" thickBot="1">
      <c r="A150" s="31" t="s">
        <v>117</v>
      </c>
      <c r="B150" s="4"/>
      <c r="C150" s="4"/>
      <c r="D150" s="4"/>
      <c r="E150" s="4"/>
      <c r="F150" s="4"/>
      <c r="G150" s="4">
        <v>500</v>
      </c>
      <c r="H150" s="4"/>
      <c r="I150" s="4"/>
      <c r="J150" s="19">
        <f t="shared" si="18"/>
        <v>500</v>
      </c>
      <c r="K150" s="22" t="s">
        <v>26</v>
      </c>
      <c r="L150" s="23"/>
      <c r="M150" s="23"/>
    </row>
    <row r="151" spans="1:13" ht="24.75" customHeight="1" thickBot="1">
      <c r="A151" s="32"/>
      <c r="B151" s="4"/>
      <c r="C151" s="4"/>
      <c r="D151" s="4"/>
      <c r="E151" s="4"/>
      <c r="F151" s="4"/>
      <c r="G151" s="4">
        <v>300</v>
      </c>
      <c r="H151" s="4"/>
      <c r="I151" s="4"/>
      <c r="J151" s="19">
        <f t="shared" si="18"/>
        <v>300</v>
      </c>
      <c r="K151" s="22" t="s">
        <v>49</v>
      </c>
      <c r="L151" s="23"/>
      <c r="M151" s="23"/>
    </row>
    <row r="152" spans="1:13" ht="24.75" customHeight="1" thickBot="1">
      <c r="A152" s="32"/>
      <c r="B152" s="4"/>
      <c r="C152" s="4"/>
      <c r="D152" s="4"/>
      <c r="E152" s="4"/>
      <c r="F152" s="4"/>
      <c r="G152" s="4">
        <v>3</v>
      </c>
      <c r="H152" s="4"/>
      <c r="I152" s="4"/>
      <c r="J152" s="19">
        <f t="shared" si="18"/>
        <v>3</v>
      </c>
      <c r="K152" s="22" t="s">
        <v>50</v>
      </c>
      <c r="L152" s="23"/>
      <c r="M152" s="23"/>
    </row>
    <row r="153" spans="1:13" ht="24.75" customHeight="1" thickBot="1">
      <c r="A153" s="33"/>
      <c r="B153" s="4"/>
      <c r="C153" s="4"/>
      <c r="D153" s="4"/>
      <c r="E153" s="4"/>
      <c r="F153" s="4"/>
      <c r="G153" s="4">
        <v>197</v>
      </c>
      <c r="H153" s="4"/>
      <c r="I153" s="4"/>
      <c r="J153" s="19">
        <f t="shared" si="18"/>
        <v>197</v>
      </c>
      <c r="K153" s="22" t="s">
        <v>53</v>
      </c>
      <c r="L153" s="23"/>
      <c r="M153" s="23"/>
    </row>
    <row r="154" spans="1:13" ht="24.75" customHeight="1" thickBot="1">
      <c r="A154" s="31" t="s">
        <v>128</v>
      </c>
      <c r="B154" s="4"/>
      <c r="C154" s="4"/>
      <c r="D154" s="4"/>
      <c r="E154" s="4"/>
      <c r="F154" s="4"/>
      <c r="G154" s="4"/>
      <c r="H154" s="4"/>
      <c r="I154" s="4">
        <v>425</v>
      </c>
      <c r="J154" s="19">
        <f t="shared" si="18"/>
        <v>425</v>
      </c>
      <c r="K154" s="22" t="s">
        <v>26</v>
      </c>
      <c r="L154" s="23"/>
      <c r="M154" s="23"/>
    </row>
    <row r="155" spans="1:13" ht="24.75" customHeight="1" thickBot="1">
      <c r="A155" s="32"/>
      <c r="B155" s="4"/>
      <c r="C155" s="4"/>
      <c r="D155" s="4"/>
      <c r="E155" s="4"/>
      <c r="F155" s="4"/>
      <c r="G155" s="4"/>
      <c r="H155" s="4"/>
      <c r="I155" s="4">
        <v>250</v>
      </c>
      <c r="J155" s="19">
        <f t="shared" si="18"/>
        <v>250</v>
      </c>
      <c r="K155" s="22" t="s">
        <v>49</v>
      </c>
      <c r="L155" s="23"/>
      <c r="M155" s="23"/>
    </row>
    <row r="156" spans="1:13" ht="24.75" customHeight="1" thickBot="1">
      <c r="A156" s="32"/>
      <c r="B156" s="4"/>
      <c r="C156" s="4"/>
      <c r="D156" s="4"/>
      <c r="E156" s="4"/>
      <c r="F156" s="4"/>
      <c r="G156" s="4"/>
      <c r="H156" s="4"/>
      <c r="I156" s="4">
        <v>3</v>
      </c>
      <c r="J156" s="19">
        <f t="shared" si="18"/>
        <v>3</v>
      </c>
      <c r="K156" s="22" t="s">
        <v>50</v>
      </c>
      <c r="L156" s="23"/>
      <c r="M156" s="23"/>
    </row>
    <row r="157" spans="1:13" ht="24.75" customHeight="1" thickBot="1">
      <c r="A157" s="33"/>
      <c r="B157" s="4"/>
      <c r="C157" s="4"/>
      <c r="D157" s="4"/>
      <c r="E157" s="4"/>
      <c r="F157" s="4"/>
      <c r="G157" s="4"/>
      <c r="H157" s="4"/>
      <c r="I157" s="4">
        <v>172</v>
      </c>
      <c r="J157" s="19">
        <f t="shared" si="18"/>
        <v>172</v>
      </c>
      <c r="K157" s="22" t="s">
        <v>53</v>
      </c>
      <c r="L157" s="23"/>
      <c r="M157" s="23"/>
    </row>
    <row r="158" spans="1:13" ht="24.75" customHeight="1" thickBot="1">
      <c r="A158" s="54" t="s">
        <v>127</v>
      </c>
      <c r="B158" s="4"/>
      <c r="C158" s="4"/>
      <c r="D158" s="4"/>
      <c r="E158" s="4"/>
      <c r="F158" s="4"/>
      <c r="G158" s="4"/>
      <c r="H158" s="4"/>
      <c r="I158" s="4">
        <v>1112</v>
      </c>
      <c r="J158" s="19">
        <f t="shared" si="18"/>
        <v>1112</v>
      </c>
      <c r="K158" s="22" t="s">
        <v>26</v>
      </c>
      <c r="L158" s="23"/>
      <c r="M158" s="23"/>
    </row>
    <row r="159" spans="1:13" ht="24.75" customHeight="1" thickBot="1">
      <c r="A159" s="55"/>
      <c r="B159" s="4"/>
      <c r="C159" s="4"/>
      <c r="D159" s="4"/>
      <c r="E159" s="4"/>
      <c r="F159" s="4"/>
      <c r="G159" s="4"/>
      <c r="H159" s="4"/>
      <c r="I159" s="4">
        <v>660</v>
      </c>
      <c r="J159" s="19">
        <f t="shared" si="18"/>
        <v>660</v>
      </c>
      <c r="K159" s="22" t="s">
        <v>49</v>
      </c>
      <c r="L159" s="23"/>
      <c r="M159" s="23"/>
    </row>
    <row r="160" spans="1:13" ht="24.75" customHeight="1" thickBot="1">
      <c r="A160" s="55"/>
      <c r="B160" s="4"/>
      <c r="C160" s="4"/>
      <c r="D160" s="4"/>
      <c r="E160" s="4"/>
      <c r="F160" s="4"/>
      <c r="G160" s="4"/>
      <c r="H160" s="4"/>
      <c r="I160" s="4">
        <v>3</v>
      </c>
      <c r="J160" s="19">
        <f t="shared" si="18"/>
        <v>3</v>
      </c>
      <c r="K160" s="22" t="s">
        <v>50</v>
      </c>
      <c r="L160" s="23"/>
      <c r="M160" s="23"/>
    </row>
    <row r="161" spans="1:13" ht="24.75" customHeight="1" thickBot="1">
      <c r="A161" s="56"/>
      <c r="B161" s="4"/>
      <c r="C161" s="4"/>
      <c r="D161" s="4"/>
      <c r="E161" s="4"/>
      <c r="F161" s="4"/>
      <c r="G161" s="4"/>
      <c r="H161" s="4"/>
      <c r="I161" s="4">
        <v>449</v>
      </c>
      <c r="J161" s="19">
        <f t="shared" si="18"/>
        <v>449</v>
      </c>
      <c r="K161" s="22" t="s">
        <v>53</v>
      </c>
      <c r="L161" s="23"/>
      <c r="M161" s="23"/>
    </row>
    <row r="162" spans="1:13" ht="24.75" customHeight="1" thickBot="1">
      <c r="A162" s="31" t="s">
        <v>129</v>
      </c>
      <c r="B162" s="4"/>
      <c r="C162" s="4"/>
      <c r="D162" s="4"/>
      <c r="E162" s="4"/>
      <c r="F162" s="4"/>
      <c r="G162" s="4"/>
      <c r="H162" s="4"/>
      <c r="I162" s="4">
        <v>500</v>
      </c>
      <c r="J162" s="19">
        <f t="shared" si="18"/>
        <v>500</v>
      </c>
      <c r="K162" s="22" t="s">
        <v>26</v>
      </c>
      <c r="L162" s="23"/>
      <c r="M162" s="23"/>
    </row>
    <row r="163" spans="1:13" ht="24.75" customHeight="1" thickBot="1">
      <c r="A163" s="32"/>
      <c r="B163" s="4"/>
      <c r="C163" s="4"/>
      <c r="D163" s="4"/>
      <c r="E163" s="4"/>
      <c r="F163" s="4"/>
      <c r="G163" s="4"/>
      <c r="H163" s="4"/>
      <c r="I163" s="4">
        <v>300</v>
      </c>
      <c r="J163" s="19">
        <f t="shared" si="18"/>
        <v>300</v>
      </c>
      <c r="K163" s="22" t="s">
        <v>49</v>
      </c>
      <c r="L163" s="23"/>
      <c r="M163" s="23"/>
    </row>
    <row r="164" spans="1:13" ht="24.75" customHeight="1" thickBot="1">
      <c r="A164" s="32"/>
      <c r="B164" s="4"/>
      <c r="C164" s="4"/>
      <c r="D164" s="4"/>
      <c r="E164" s="4"/>
      <c r="F164" s="4"/>
      <c r="G164" s="4"/>
      <c r="H164" s="4"/>
      <c r="I164" s="4">
        <v>5</v>
      </c>
      <c r="J164" s="19">
        <f>SUM(B164:I164)</f>
        <v>5</v>
      </c>
      <c r="K164" s="22" t="s">
        <v>50</v>
      </c>
      <c r="L164" s="23"/>
      <c r="M164" s="23"/>
    </row>
    <row r="165" spans="1:13" ht="24.75" customHeight="1" thickBot="1">
      <c r="A165" s="33"/>
      <c r="B165" s="4"/>
      <c r="C165" s="4"/>
      <c r="D165" s="4"/>
      <c r="E165" s="4"/>
      <c r="F165" s="4"/>
      <c r="G165" s="4"/>
      <c r="H165" s="4"/>
      <c r="I165" s="4">
        <v>195</v>
      </c>
      <c r="J165" s="19">
        <f t="shared" si="18"/>
        <v>195</v>
      </c>
      <c r="K165" s="22" t="s">
        <v>53</v>
      </c>
      <c r="L165" s="23"/>
      <c r="M165" s="23"/>
    </row>
    <row r="166" spans="1:13" ht="24.75" customHeight="1" thickBot="1">
      <c r="A166" s="31" t="s">
        <v>118</v>
      </c>
      <c r="B166" s="4"/>
      <c r="C166" s="4"/>
      <c r="D166" s="4"/>
      <c r="E166" s="4"/>
      <c r="F166" s="4"/>
      <c r="G166" s="4"/>
      <c r="H166" s="4"/>
      <c r="I166" s="4"/>
      <c r="J166" s="19">
        <f t="shared" si="18"/>
        <v>0</v>
      </c>
      <c r="K166" s="22" t="s">
        <v>26</v>
      </c>
      <c r="L166" s="23"/>
      <c r="M166" s="23"/>
    </row>
    <row r="167" spans="1:13" ht="24.75" customHeight="1" thickBot="1">
      <c r="A167" s="32"/>
      <c r="B167" s="4"/>
      <c r="C167" s="4"/>
      <c r="D167" s="4"/>
      <c r="E167" s="4"/>
      <c r="F167" s="4"/>
      <c r="G167" s="4"/>
      <c r="H167" s="4"/>
      <c r="I167" s="4"/>
      <c r="J167" s="19">
        <f t="shared" si="18"/>
        <v>0</v>
      </c>
      <c r="K167" s="22" t="s">
        <v>49</v>
      </c>
      <c r="L167" s="23"/>
      <c r="M167" s="23"/>
    </row>
    <row r="168" spans="1:13" ht="24.75" customHeight="1" thickBot="1">
      <c r="A168" s="32"/>
      <c r="B168" s="4"/>
      <c r="C168" s="4"/>
      <c r="D168" s="4"/>
      <c r="E168" s="4"/>
      <c r="F168" s="4"/>
      <c r="G168" s="4"/>
      <c r="H168" s="4"/>
      <c r="I168" s="4"/>
      <c r="J168" s="19">
        <f t="shared" si="18"/>
        <v>0</v>
      </c>
      <c r="K168" s="22" t="s">
        <v>50</v>
      </c>
      <c r="L168" s="23"/>
      <c r="M168" s="23"/>
    </row>
    <row r="169" spans="1:13" ht="24.75" customHeight="1" thickBot="1">
      <c r="A169" s="33"/>
      <c r="B169" s="4"/>
      <c r="C169" s="4"/>
      <c r="D169" s="4"/>
      <c r="E169" s="4"/>
      <c r="F169" s="4"/>
      <c r="G169" s="4"/>
      <c r="H169" s="4"/>
      <c r="I169" s="4"/>
      <c r="J169" s="19">
        <f t="shared" si="18"/>
        <v>0</v>
      </c>
      <c r="K169" s="22" t="s">
        <v>53</v>
      </c>
      <c r="L169" s="23"/>
      <c r="M169" s="23"/>
    </row>
    <row r="170" spans="1:13" ht="61.5" customHeight="1" thickBot="1">
      <c r="A170" s="49" t="s">
        <v>67</v>
      </c>
      <c r="B170" s="28">
        <f>B175+B192+B202</f>
        <v>75050</v>
      </c>
      <c r="C170" s="28">
        <f>C175+C192+C202</f>
        <v>84613.6</v>
      </c>
      <c r="D170" s="28">
        <f t="shared" ref="D170:I170" si="19">D175+D192+D202</f>
        <v>106716.67</v>
      </c>
      <c r="E170" s="28">
        <f t="shared" si="19"/>
        <v>7686.63</v>
      </c>
      <c r="F170" s="28">
        <f t="shared" si="19"/>
        <v>5479.32</v>
      </c>
      <c r="G170" s="28">
        <f t="shared" si="19"/>
        <v>24184.800000000003</v>
      </c>
      <c r="H170" s="28">
        <f t="shared" si="19"/>
        <v>15178.8</v>
      </c>
      <c r="I170" s="28">
        <f t="shared" si="19"/>
        <v>3000</v>
      </c>
      <c r="J170" s="19">
        <f t="shared" si="18"/>
        <v>321909.82</v>
      </c>
      <c r="K170" s="4" t="s">
        <v>26</v>
      </c>
      <c r="L170" s="17" t="s">
        <v>110</v>
      </c>
      <c r="M170" s="35" t="s">
        <v>68</v>
      </c>
    </row>
    <row r="171" spans="1:13" ht="26.25" thickBot="1">
      <c r="A171" s="49"/>
      <c r="B171" s="28">
        <f>B176+B193</f>
        <v>1000</v>
      </c>
      <c r="C171" s="28">
        <f t="shared" ref="C171:I171" si="20">C176+C193</f>
        <v>0</v>
      </c>
      <c r="D171" s="28">
        <f t="shared" si="20"/>
        <v>0</v>
      </c>
      <c r="E171" s="28">
        <f t="shared" si="20"/>
        <v>0</v>
      </c>
      <c r="F171" s="28">
        <f t="shared" si="20"/>
        <v>15.7</v>
      </c>
      <c r="G171" s="28">
        <f t="shared" si="20"/>
        <v>187.2</v>
      </c>
      <c r="H171" s="28">
        <f t="shared" si="20"/>
        <v>0</v>
      </c>
      <c r="I171" s="28">
        <f t="shared" si="20"/>
        <v>0</v>
      </c>
      <c r="J171" s="19">
        <f t="shared" si="18"/>
        <v>1202.9000000000001</v>
      </c>
      <c r="K171" s="4" t="s">
        <v>17</v>
      </c>
      <c r="L171" s="3"/>
      <c r="M171" s="35"/>
    </row>
    <row r="172" spans="1:13" ht="26.25" thickBot="1">
      <c r="A172" s="49"/>
      <c r="B172" s="28">
        <f>B177+B194</f>
        <v>6000</v>
      </c>
      <c r="C172" s="28">
        <f t="shared" ref="C172:I172" si="21">C177+C194</f>
        <v>12667.2</v>
      </c>
      <c r="D172" s="28">
        <f t="shared" si="21"/>
        <v>2489.6</v>
      </c>
      <c r="E172" s="28">
        <f t="shared" si="21"/>
        <v>708.62</v>
      </c>
      <c r="F172" s="28">
        <f t="shared" si="21"/>
        <v>1879.4</v>
      </c>
      <c r="G172" s="28">
        <f t="shared" si="21"/>
        <v>20257.900000000001</v>
      </c>
      <c r="H172" s="28">
        <f t="shared" si="21"/>
        <v>596.79999999999995</v>
      </c>
      <c r="I172" s="28">
        <f t="shared" si="21"/>
        <v>0</v>
      </c>
      <c r="J172" s="19">
        <f t="shared" si="18"/>
        <v>44599.520000000004</v>
      </c>
      <c r="K172" s="4" t="s">
        <v>18</v>
      </c>
      <c r="L172" s="3"/>
      <c r="M172" s="35"/>
    </row>
    <row r="173" spans="1:13" ht="26.25" thickBot="1">
      <c r="A173" s="49"/>
      <c r="B173" s="28">
        <f t="shared" ref="B173:I173" si="22">B178+B195+B205</f>
        <v>70050</v>
      </c>
      <c r="C173" s="28">
        <f t="shared" si="22"/>
        <v>76196.100000000006</v>
      </c>
      <c r="D173" s="28">
        <f>D178+D195+D205</f>
        <v>44130.07</v>
      </c>
      <c r="E173" s="28">
        <f t="shared" si="22"/>
        <v>1199.21</v>
      </c>
      <c r="F173" s="28">
        <f t="shared" si="22"/>
        <v>450.59</v>
      </c>
      <c r="G173" s="28">
        <f t="shared" si="22"/>
        <v>0</v>
      </c>
      <c r="H173" s="28">
        <f t="shared" si="22"/>
        <v>7929</v>
      </c>
      <c r="I173" s="28">
        <f t="shared" si="22"/>
        <v>0</v>
      </c>
      <c r="J173" s="19">
        <f t="shared" si="18"/>
        <v>199954.97</v>
      </c>
      <c r="K173" s="4" t="s">
        <v>19</v>
      </c>
      <c r="L173" s="4"/>
      <c r="M173" s="36"/>
    </row>
    <row r="174" spans="1:13" ht="26.25" thickBot="1">
      <c r="A174" s="50"/>
      <c r="B174" s="28">
        <f>B179+B196+B205</f>
        <v>4000</v>
      </c>
      <c r="C174" s="28">
        <f t="shared" ref="C174:H174" si="23">C179+C196+C205</f>
        <v>54371.3</v>
      </c>
      <c r="D174" s="28">
        <f t="shared" si="23"/>
        <v>53837</v>
      </c>
      <c r="E174" s="28">
        <f t="shared" si="23"/>
        <v>9878.7999999999993</v>
      </c>
      <c r="F174" s="28">
        <f t="shared" si="23"/>
        <v>5633.13</v>
      </c>
      <c r="G174" s="28">
        <f t="shared" si="23"/>
        <v>6739.7</v>
      </c>
      <c r="H174" s="28">
        <f t="shared" si="23"/>
        <v>6653</v>
      </c>
      <c r="I174" s="28">
        <v>3000</v>
      </c>
      <c r="J174" s="19">
        <f t="shared" si="18"/>
        <v>144112.93000000002</v>
      </c>
      <c r="K174" s="4" t="s">
        <v>69</v>
      </c>
      <c r="L174" s="4"/>
      <c r="M174" s="4"/>
    </row>
    <row r="175" spans="1:13" ht="15.75" thickBot="1">
      <c r="A175" s="51" t="s">
        <v>70</v>
      </c>
      <c r="B175" s="4">
        <f>B180+B184+B189</f>
        <v>73050</v>
      </c>
      <c r="C175" s="4">
        <f t="shared" ref="C175:D175" si="24">C180+C184+C189</f>
        <v>58307</v>
      </c>
      <c r="D175" s="4">
        <f t="shared" si="24"/>
        <v>84260</v>
      </c>
      <c r="E175" s="4">
        <f>E180+E184+E189</f>
        <v>4100</v>
      </c>
      <c r="F175" s="4">
        <f>F180+F184+F189</f>
        <v>4070.2</v>
      </c>
      <c r="G175" s="4">
        <f>G180+G184+G189</f>
        <v>21719.200000000001</v>
      </c>
      <c r="H175" s="4">
        <f>H180+H184+H189</f>
        <v>3000</v>
      </c>
      <c r="I175" s="4">
        <f>I180+I184+I189</f>
        <v>3000</v>
      </c>
      <c r="J175" s="19">
        <f t="shared" si="18"/>
        <v>251506.40000000002</v>
      </c>
      <c r="K175" s="4" t="s">
        <v>26</v>
      </c>
      <c r="L175" s="34"/>
      <c r="M175" s="34"/>
    </row>
    <row r="176" spans="1:13" ht="26.25" thickBot="1">
      <c r="A176" s="52"/>
      <c r="B176" s="4">
        <f t="shared" ref="B176:I177" si="25">B181+B185+B190</f>
        <v>1000</v>
      </c>
      <c r="C176" s="4">
        <f t="shared" si="25"/>
        <v>0</v>
      </c>
      <c r="D176" s="4">
        <f t="shared" si="25"/>
        <v>0</v>
      </c>
      <c r="E176" s="4">
        <f t="shared" si="25"/>
        <v>0</v>
      </c>
      <c r="F176" s="4">
        <f t="shared" si="25"/>
        <v>15.7</v>
      </c>
      <c r="G176" s="4">
        <f t="shared" si="25"/>
        <v>187.2</v>
      </c>
      <c r="H176" s="4">
        <f t="shared" si="25"/>
        <v>0</v>
      </c>
      <c r="I176" s="4">
        <f t="shared" si="25"/>
        <v>0</v>
      </c>
      <c r="J176" s="19">
        <f t="shared" si="18"/>
        <v>1202.9000000000001</v>
      </c>
      <c r="K176" s="4" t="s">
        <v>17</v>
      </c>
      <c r="L176" s="35"/>
      <c r="M176" s="35"/>
    </row>
    <row r="177" spans="1:13" ht="26.25" thickBot="1">
      <c r="A177" s="52"/>
      <c r="B177" s="4">
        <f t="shared" si="25"/>
        <v>6000</v>
      </c>
      <c r="C177" s="4">
        <f t="shared" si="25"/>
        <v>10345</v>
      </c>
      <c r="D177" s="4">
        <f t="shared" si="25"/>
        <v>1900</v>
      </c>
      <c r="E177" s="4">
        <f t="shared" si="25"/>
        <v>0</v>
      </c>
      <c r="F177" s="4">
        <f t="shared" si="25"/>
        <v>1554</v>
      </c>
      <c r="G177" s="4">
        <f t="shared" si="25"/>
        <v>18532</v>
      </c>
      <c r="H177" s="4">
        <f t="shared" si="25"/>
        <v>0</v>
      </c>
      <c r="I177" s="4">
        <f t="shared" si="25"/>
        <v>0</v>
      </c>
      <c r="J177" s="19">
        <f t="shared" si="18"/>
        <v>38331</v>
      </c>
      <c r="K177" s="4" t="s">
        <v>18</v>
      </c>
      <c r="L177" s="35"/>
      <c r="M177" s="35"/>
    </row>
    <row r="178" spans="1:13" ht="26.25" thickBot="1">
      <c r="A178" s="52"/>
      <c r="B178" s="4">
        <f t="shared" ref="B178:I178" si="26">B183+B187+B202</f>
        <v>68050</v>
      </c>
      <c r="C178" s="4">
        <f t="shared" si="26"/>
        <v>54878</v>
      </c>
      <c r="D178" s="4">
        <f t="shared" si="26"/>
        <v>23000</v>
      </c>
      <c r="E178" s="4">
        <f t="shared" si="26"/>
        <v>0</v>
      </c>
      <c r="F178" s="4">
        <f t="shared" si="26"/>
        <v>0</v>
      </c>
      <c r="G178" s="4">
        <f t="shared" si="26"/>
        <v>0</v>
      </c>
      <c r="H178" s="4">
        <f t="shared" si="26"/>
        <v>0</v>
      </c>
      <c r="I178" s="4">
        <f t="shared" si="26"/>
        <v>0</v>
      </c>
      <c r="J178" s="19">
        <f t="shared" si="18"/>
        <v>145928</v>
      </c>
      <c r="K178" s="4" t="s">
        <v>19</v>
      </c>
      <c r="L178" s="35"/>
      <c r="M178" s="35"/>
    </row>
    <row r="179" spans="1:13" ht="26.25" thickBot="1">
      <c r="A179" s="53"/>
      <c r="B179" s="4">
        <f t="shared" ref="B179:I179" si="27">B184+B188+B203</f>
        <v>2000</v>
      </c>
      <c r="C179" s="4">
        <f t="shared" si="27"/>
        <v>31705</v>
      </c>
      <c r="D179" s="4">
        <f t="shared" si="27"/>
        <v>33100</v>
      </c>
      <c r="E179" s="4">
        <f t="shared" si="27"/>
        <v>8200</v>
      </c>
      <c r="F179" s="4">
        <f t="shared" si="27"/>
        <v>5000</v>
      </c>
      <c r="G179" s="4">
        <f t="shared" si="27"/>
        <v>6000</v>
      </c>
      <c r="H179" s="4">
        <f>H184</f>
        <v>3000</v>
      </c>
      <c r="I179" s="4">
        <f t="shared" si="27"/>
        <v>6000</v>
      </c>
      <c r="J179" s="19">
        <f t="shared" si="18"/>
        <v>95005</v>
      </c>
      <c r="K179" s="4" t="s">
        <v>69</v>
      </c>
      <c r="L179" s="36"/>
      <c r="M179" s="36"/>
    </row>
    <row r="180" spans="1:13" ht="176.25" customHeight="1" thickBot="1">
      <c r="A180" s="46" t="s">
        <v>71</v>
      </c>
      <c r="B180" s="18">
        <v>71050</v>
      </c>
      <c r="C180" s="4">
        <v>50318</v>
      </c>
      <c r="D180" s="4">
        <v>75260</v>
      </c>
      <c r="E180" s="9"/>
      <c r="F180" s="18"/>
      <c r="G180" s="18">
        <v>18719.2</v>
      </c>
      <c r="H180" s="9"/>
      <c r="I180" s="9"/>
      <c r="J180" s="19">
        <f t="shared" si="18"/>
        <v>215347.20000000001</v>
      </c>
      <c r="K180" s="4" t="s">
        <v>26</v>
      </c>
      <c r="L180" s="4"/>
      <c r="M180" s="4"/>
    </row>
    <row r="181" spans="1:13" ht="26.25" thickBot="1">
      <c r="A181" s="48"/>
      <c r="B181" s="18">
        <v>0</v>
      </c>
      <c r="C181" s="4">
        <v>0</v>
      </c>
      <c r="D181" s="4">
        <v>0</v>
      </c>
      <c r="E181" s="9"/>
      <c r="F181" s="18"/>
      <c r="G181" s="18">
        <v>187.2</v>
      </c>
      <c r="H181" s="9"/>
      <c r="I181" s="9"/>
      <c r="J181" s="19">
        <f t="shared" si="18"/>
        <v>187.2</v>
      </c>
      <c r="K181" s="4" t="s">
        <v>50</v>
      </c>
      <c r="L181" s="4"/>
      <c r="M181" s="4"/>
    </row>
    <row r="182" spans="1:13" ht="26.25" thickBot="1">
      <c r="A182" s="48"/>
      <c r="B182" s="18">
        <v>5000</v>
      </c>
      <c r="C182" s="4">
        <v>8689</v>
      </c>
      <c r="D182" s="4">
        <v>0</v>
      </c>
      <c r="E182" s="9"/>
      <c r="F182" s="18"/>
      <c r="G182" s="18">
        <v>18532</v>
      </c>
      <c r="H182" s="9"/>
      <c r="I182" s="9"/>
      <c r="J182" s="19">
        <f t="shared" si="18"/>
        <v>32221</v>
      </c>
      <c r="K182" s="4" t="s">
        <v>49</v>
      </c>
      <c r="L182" s="4"/>
      <c r="M182" s="4"/>
    </row>
    <row r="183" spans="1:13" ht="26.25" thickBot="1">
      <c r="A183" s="47"/>
      <c r="B183" s="18">
        <v>66050</v>
      </c>
      <c r="C183" s="4">
        <v>32260</v>
      </c>
      <c r="D183" s="4">
        <v>0</v>
      </c>
      <c r="E183" s="9"/>
      <c r="F183" s="18"/>
      <c r="G183" s="18"/>
      <c r="H183" s="18"/>
      <c r="I183" s="18"/>
      <c r="J183" s="19">
        <f t="shared" si="18"/>
        <v>98310</v>
      </c>
      <c r="K183" s="4" t="s">
        <v>72</v>
      </c>
      <c r="L183" s="4"/>
      <c r="M183" s="4"/>
    </row>
    <row r="184" spans="1:13" ht="15.75" thickBot="1">
      <c r="A184" s="31" t="s">
        <v>73</v>
      </c>
      <c r="B184" s="4"/>
      <c r="C184" s="4">
        <v>7989</v>
      </c>
      <c r="D184" s="4">
        <v>9000</v>
      </c>
      <c r="E184" s="4">
        <v>4100</v>
      </c>
      <c r="F184" s="4">
        <v>2500</v>
      </c>
      <c r="G184" s="4">
        <v>3000</v>
      </c>
      <c r="H184" s="4">
        <v>3000</v>
      </c>
      <c r="I184" s="4">
        <v>3000</v>
      </c>
      <c r="J184" s="19">
        <f t="shared" si="18"/>
        <v>32589</v>
      </c>
      <c r="K184" s="4" t="s">
        <v>26</v>
      </c>
      <c r="L184" s="34"/>
      <c r="M184" s="34"/>
    </row>
    <row r="185" spans="1:13" ht="26.25" thickBot="1">
      <c r="A185" s="32"/>
      <c r="B185" s="4"/>
      <c r="C185" s="4"/>
      <c r="D185" s="4"/>
      <c r="E185" s="4"/>
      <c r="F185" s="4"/>
      <c r="G185" s="4"/>
      <c r="H185" s="4"/>
      <c r="I185" s="4"/>
      <c r="J185" s="19">
        <f t="shared" si="18"/>
        <v>0</v>
      </c>
      <c r="K185" s="4" t="s">
        <v>17</v>
      </c>
      <c r="L185" s="36"/>
      <c r="M185" s="36"/>
    </row>
    <row r="186" spans="1:13" ht="26.25" thickBot="1">
      <c r="A186" s="32"/>
      <c r="B186" s="4"/>
      <c r="C186" s="4">
        <v>1656</v>
      </c>
      <c r="D186" s="4">
        <v>1900</v>
      </c>
      <c r="E186" s="4"/>
      <c r="F186" s="4"/>
      <c r="G186" s="4"/>
      <c r="H186" s="4"/>
      <c r="I186" s="4"/>
      <c r="J186" s="19">
        <f t="shared" si="18"/>
        <v>3556</v>
      </c>
      <c r="K186" s="4" t="s">
        <v>18</v>
      </c>
      <c r="L186" s="34"/>
      <c r="M186" s="34"/>
    </row>
    <row r="187" spans="1:13" ht="26.25" thickBot="1">
      <c r="A187" s="32"/>
      <c r="B187" s="4"/>
      <c r="C187" s="4">
        <v>2618</v>
      </c>
      <c r="D187" s="4">
        <v>3000</v>
      </c>
      <c r="E187" s="4"/>
      <c r="F187" s="4"/>
      <c r="G187" s="4"/>
      <c r="H187" s="4"/>
      <c r="I187" s="4"/>
      <c r="J187" s="19">
        <f t="shared" si="18"/>
        <v>5618</v>
      </c>
      <c r="K187" s="4" t="s">
        <v>19</v>
      </c>
      <c r="L187" s="36"/>
      <c r="M187" s="36"/>
    </row>
    <row r="188" spans="1:13" ht="26.25" thickBot="1">
      <c r="A188" s="33"/>
      <c r="B188" s="4"/>
      <c r="C188" s="4">
        <v>3716</v>
      </c>
      <c r="D188" s="4">
        <v>4100</v>
      </c>
      <c r="E188" s="4">
        <v>4100</v>
      </c>
      <c r="F188" s="4">
        <v>2500</v>
      </c>
      <c r="G188" s="4">
        <v>3000</v>
      </c>
      <c r="H188" s="4">
        <v>3000</v>
      </c>
      <c r="I188" s="4">
        <v>3000</v>
      </c>
      <c r="J188" s="19">
        <f t="shared" si="18"/>
        <v>23416</v>
      </c>
      <c r="K188" s="4" t="s">
        <v>69</v>
      </c>
      <c r="L188" s="4"/>
      <c r="M188" s="4"/>
    </row>
    <row r="189" spans="1:13" ht="87.75" customHeight="1" thickBot="1">
      <c r="A189" s="31" t="s">
        <v>119</v>
      </c>
      <c r="B189" s="4">
        <v>2000</v>
      </c>
      <c r="C189" s="4"/>
      <c r="D189" s="4"/>
      <c r="E189" s="4"/>
      <c r="F189" s="4">
        <v>1570.2</v>
      </c>
      <c r="G189" s="4"/>
      <c r="H189" s="4"/>
      <c r="I189" s="4"/>
      <c r="J189" s="19">
        <f t="shared" si="18"/>
        <v>3570.2</v>
      </c>
      <c r="K189" s="4" t="s">
        <v>26</v>
      </c>
      <c r="L189" s="34"/>
      <c r="M189" s="34"/>
    </row>
    <row r="190" spans="1:13" ht="26.25" thickBot="1">
      <c r="A190" s="32"/>
      <c r="B190" s="4">
        <v>1000</v>
      </c>
      <c r="C190" s="4"/>
      <c r="D190" s="4"/>
      <c r="E190" s="4"/>
      <c r="F190" s="4">
        <v>15.7</v>
      </c>
      <c r="G190" s="4"/>
      <c r="H190" s="4"/>
      <c r="I190" s="4"/>
      <c r="J190" s="19">
        <f t="shared" si="18"/>
        <v>1015.7</v>
      </c>
      <c r="K190" s="4" t="s">
        <v>17</v>
      </c>
      <c r="L190" s="35"/>
      <c r="M190" s="35"/>
    </row>
    <row r="191" spans="1:13" ht="26.25" thickBot="1">
      <c r="A191" s="32"/>
      <c r="B191" s="4">
        <v>1000</v>
      </c>
      <c r="C191" s="4"/>
      <c r="D191" s="4"/>
      <c r="E191" s="4"/>
      <c r="F191" s="4">
        <v>1554</v>
      </c>
      <c r="G191" s="4"/>
      <c r="H191" s="4"/>
      <c r="I191" s="4"/>
      <c r="J191" s="19">
        <f t="shared" si="18"/>
        <v>2554</v>
      </c>
      <c r="K191" s="4" t="s">
        <v>18</v>
      </c>
      <c r="L191" s="36"/>
      <c r="M191" s="36"/>
    </row>
    <row r="192" spans="1:13" ht="15.75" thickBot="1">
      <c r="A192" s="31" t="s">
        <v>125</v>
      </c>
      <c r="B192" s="4">
        <f>B197</f>
        <v>0</v>
      </c>
      <c r="C192" s="4">
        <f t="shared" ref="C192:I192" si="28">C197</f>
        <v>6306.6</v>
      </c>
      <c r="D192" s="4">
        <f t="shared" si="28"/>
        <v>2456.67</v>
      </c>
      <c r="E192" s="4">
        <f t="shared" si="28"/>
        <v>3586.63</v>
      </c>
      <c r="F192" s="4">
        <f t="shared" si="28"/>
        <v>1409.12</v>
      </c>
      <c r="G192" s="4">
        <f t="shared" si="28"/>
        <v>2465.6000000000004</v>
      </c>
      <c r="H192" s="4">
        <f t="shared" si="28"/>
        <v>12178.8</v>
      </c>
      <c r="I192" s="4">
        <f t="shared" si="28"/>
        <v>0</v>
      </c>
      <c r="J192" s="19">
        <f t="shared" si="18"/>
        <v>28403.42</v>
      </c>
      <c r="K192" s="4" t="s">
        <v>26</v>
      </c>
      <c r="L192" s="26"/>
      <c r="M192" s="26"/>
    </row>
    <row r="193" spans="1:13" ht="26.25" thickBot="1">
      <c r="A193" s="32"/>
      <c r="B193" s="4">
        <f t="shared" ref="B193:I196" si="29">B198</f>
        <v>0</v>
      </c>
      <c r="C193" s="4">
        <f t="shared" si="29"/>
        <v>0</v>
      </c>
      <c r="D193" s="4">
        <f t="shared" si="29"/>
        <v>0</v>
      </c>
      <c r="E193" s="4">
        <f t="shared" si="29"/>
        <v>0</v>
      </c>
      <c r="F193" s="4">
        <f t="shared" si="29"/>
        <v>0</v>
      </c>
      <c r="G193" s="4">
        <f t="shared" si="29"/>
        <v>0</v>
      </c>
      <c r="H193" s="4">
        <f t="shared" si="29"/>
        <v>0</v>
      </c>
      <c r="I193" s="4">
        <f t="shared" si="29"/>
        <v>0</v>
      </c>
      <c r="J193" s="19">
        <f t="shared" si="18"/>
        <v>0</v>
      </c>
      <c r="K193" s="4" t="s">
        <v>17</v>
      </c>
      <c r="L193" s="26"/>
      <c r="M193" s="26"/>
    </row>
    <row r="194" spans="1:13" ht="26.25" thickBot="1">
      <c r="A194" s="32"/>
      <c r="B194" s="4">
        <f t="shared" si="29"/>
        <v>0</v>
      </c>
      <c r="C194" s="4">
        <f t="shared" si="29"/>
        <v>2322.1999999999998</v>
      </c>
      <c r="D194" s="4">
        <f t="shared" si="29"/>
        <v>589.6</v>
      </c>
      <c r="E194" s="4">
        <f t="shared" si="29"/>
        <v>708.62</v>
      </c>
      <c r="F194" s="4">
        <f t="shared" si="29"/>
        <v>325.39999999999998</v>
      </c>
      <c r="G194" s="4">
        <f t="shared" si="29"/>
        <v>1725.9</v>
      </c>
      <c r="H194" s="4">
        <f t="shared" si="29"/>
        <v>596.79999999999995</v>
      </c>
      <c r="I194" s="4">
        <f t="shared" si="29"/>
        <v>0</v>
      </c>
      <c r="J194" s="19">
        <f t="shared" si="18"/>
        <v>6268.5199999999995</v>
      </c>
      <c r="K194" s="4" t="s">
        <v>18</v>
      </c>
      <c r="L194" s="26"/>
      <c r="M194" s="26"/>
    </row>
    <row r="195" spans="1:13" ht="26.25" thickBot="1">
      <c r="A195" s="32"/>
      <c r="B195" s="4">
        <f t="shared" si="29"/>
        <v>0</v>
      </c>
      <c r="C195" s="4">
        <f t="shared" si="29"/>
        <v>1318.1</v>
      </c>
      <c r="D195" s="4">
        <f t="shared" si="29"/>
        <v>1130.07</v>
      </c>
      <c r="E195" s="4">
        <f t="shared" si="29"/>
        <v>1199.21</v>
      </c>
      <c r="F195" s="4">
        <f t="shared" si="29"/>
        <v>450.59</v>
      </c>
      <c r="G195" s="4">
        <f t="shared" si="29"/>
        <v>0</v>
      </c>
      <c r="H195" s="4">
        <f t="shared" si="29"/>
        <v>7929</v>
      </c>
      <c r="I195" s="4">
        <f t="shared" si="29"/>
        <v>0</v>
      </c>
      <c r="J195" s="19">
        <f t="shared" si="18"/>
        <v>12026.970000000001</v>
      </c>
      <c r="K195" s="4" t="s">
        <v>19</v>
      </c>
      <c r="L195" s="26"/>
      <c r="M195" s="26"/>
    </row>
    <row r="196" spans="1:13" ht="26.25" thickBot="1">
      <c r="A196" s="33"/>
      <c r="B196" s="4">
        <f t="shared" si="29"/>
        <v>0</v>
      </c>
      <c r="C196" s="4">
        <f t="shared" si="29"/>
        <v>2666.3</v>
      </c>
      <c r="D196" s="4">
        <f t="shared" si="29"/>
        <v>737</v>
      </c>
      <c r="E196" s="4">
        <v>1678.8</v>
      </c>
      <c r="F196" s="4">
        <f t="shared" ref="F196" si="30">F201</f>
        <v>633.13</v>
      </c>
      <c r="G196" s="4">
        <v>739.7</v>
      </c>
      <c r="H196" s="4">
        <f t="shared" ref="H196:I196" si="31">H201</f>
        <v>3653</v>
      </c>
      <c r="I196" s="4">
        <f t="shared" si="31"/>
        <v>0</v>
      </c>
      <c r="J196" s="19">
        <f t="shared" si="18"/>
        <v>10107.93</v>
      </c>
      <c r="K196" s="4" t="s">
        <v>69</v>
      </c>
      <c r="L196" s="26"/>
      <c r="M196" s="26"/>
    </row>
    <row r="197" spans="1:13" ht="15.75" thickBot="1">
      <c r="A197" s="31" t="s">
        <v>126</v>
      </c>
      <c r="B197" s="4"/>
      <c r="C197" s="4">
        <f>C198+C199+C200+C201</f>
        <v>6306.6</v>
      </c>
      <c r="D197" s="4">
        <f t="shared" ref="D197:I197" si="32">D198+D199+D200+D201</f>
        <v>2456.67</v>
      </c>
      <c r="E197" s="4">
        <f t="shared" si="32"/>
        <v>3586.63</v>
      </c>
      <c r="F197" s="4">
        <f t="shared" si="32"/>
        <v>1409.12</v>
      </c>
      <c r="G197" s="4">
        <f t="shared" si="32"/>
        <v>2465.6000000000004</v>
      </c>
      <c r="H197" s="4">
        <f t="shared" si="32"/>
        <v>12178.8</v>
      </c>
      <c r="I197" s="4">
        <f t="shared" si="32"/>
        <v>0</v>
      </c>
      <c r="J197" s="19">
        <f t="shared" si="18"/>
        <v>28403.42</v>
      </c>
      <c r="K197" s="4" t="s">
        <v>26</v>
      </c>
      <c r="L197" s="26"/>
      <c r="M197" s="26"/>
    </row>
    <row r="198" spans="1:13" ht="26.25" thickBot="1">
      <c r="A198" s="32"/>
      <c r="B198" s="4"/>
      <c r="C198" s="4"/>
      <c r="D198" s="4"/>
      <c r="E198" s="4"/>
      <c r="F198" s="4"/>
      <c r="G198" s="4"/>
      <c r="H198" s="4"/>
      <c r="I198" s="4"/>
      <c r="J198" s="19">
        <f t="shared" si="18"/>
        <v>0</v>
      </c>
      <c r="K198" s="4" t="s">
        <v>17</v>
      </c>
      <c r="L198" s="27"/>
      <c r="M198" s="27"/>
    </row>
    <row r="199" spans="1:13" ht="26.25" thickBot="1">
      <c r="A199" s="32"/>
      <c r="B199" s="4"/>
      <c r="C199" s="4">
        <v>2322.1999999999998</v>
      </c>
      <c r="D199" s="4">
        <v>589.6</v>
      </c>
      <c r="E199" s="4">
        <v>708.62</v>
      </c>
      <c r="F199" s="4">
        <v>325.39999999999998</v>
      </c>
      <c r="G199" s="4">
        <v>1725.9</v>
      </c>
      <c r="H199" s="4">
        <v>596.79999999999995</v>
      </c>
      <c r="I199" s="4"/>
      <c r="J199" s="19">
        <f t="shared" si="18"/>
        <v>6268.5199999999995</v>
      </c>
      <c r="K199" s="4" t="s">
        <v>18</v>
      </c>
      <c r="L199" s="27"/>
      <c r="M199" s="27"/>
    </row>
    <row r="200" spans="1:13" ht="26.25" thickBot="1">
      <c r="A200" s="32"/>
      <c r="B200" s="4"/>
      <c r="C200" s="4">
        <v>1318.1</v>
      </c>
      <c r="D200" s="4">
        <v>1130.07</v>
      </c>
      <c r="E200" s="4">
        <v>1199.21</v>
      </c>
      <c r="F200" s="4">
        <v>450.59</v>
      </c>
      <c r="G200" s="4"/>
      <c r="H200" s="4">
        <v>7929</v>
      </c>
      <c r="I200" s="4"/>
      <c r="J200" s="19">
        <f t="shared" si="18"/>
        <v>12026.970000000001</v>
      </c>
      <c r="K200" s="4" t="s">
        <v>19</v>
      </c>
      <c r="L200" s="27"/>
      <c r="M200" s="27"/>
    </row>
    <row r="201" spans="1:13" ht="26.25" thickBot="1">
      <c r="A201" s="33"/>
      <c r="B201" s="4"/>
      <c r="C201" s="4">
        <v>2666.3</v>
      </c>
      <c r="D201" s="4">
        <v>737</v>
      </c>
      <c r="E201" s="4">
        <v>1678.8</v>
      </c>
      <c r="F201" s="4">
        <v>633.13</v>
      </c>
      <c r="G201" s="4">
        <v>739.7</v>
      </c>
      <c r="H201" s="4">
        <v>3653</v>
      </c>
      <c r="I201" s="4"/>
      <c r="J201" s="19">
        <f t="shared" si="18"/>
        <v>10107.93</v>
      </c>
      <c r="K201" s="4" t="s">
        <v>69</v>
      </c>
      <c r="L201" s="27"/>
      <c r="M201" s="27"/>
    </row>
    <row r="202" spans="1:13" ht="24.75" customHeight="1" thickBot="1">
      <c r="A202" s="46" t="s">
        <v>124</v>
      </c>
      <c r="B202" s="4">
        <v>2000</v>
      </c>
      <c r="C202" s="4">
        <v>20000</v>
      </c>
      <c r="D202" s="4">
        <v>20000</v>
      </c>
      <c r="E202" s="4"/>
      <c r="F202" s="4"/>
      <c r="G202" s="4"/>
      <c r="H202" s="4"/>
      <c r="I202" s="4"/>
      <c r="J202" s="19">
        <f t="shared" si="18"/>
        <v>42000</v>
      </c>
      <c r="K202" s="4" t="s">
        <v>26</v>
      </c>
      <c r="L202" s="34"/>
      <c r="M202" s="34"/>
    </row>
    <row r="203" spans="1:13" ht="26.25" thickBot="1">
      <c r="A203" s="47"/>
      <c r="B203" s="4">
        <v>2000</v>
      </c>
      <c r="C203" s="4">
        <v>20000</v>
      </c>
      <c r="D203" s="4">
        <v>20000</v>
      </c>
      <c r="E203" s="4"/>
      <c r="F203" s="4"/>
      <c r="G203" s="4"/>
      <c r="H203" s="4"/>
      <c r="I203" s="4"/>
      <c r="J203" s="19">
        <f t="shared" si="18"/>
        <v>42000</v>
      </c>
      <c r="K203" s="4" t="s">
        <v>69</v>
      </c>
      <c r="L203" s="36"/>
      <c r="M203" s="36"/>
    </row>
    <row r="204" spans="1:13" ht="24.75" customHeight="1" thickBot="1">
      <c r="A204" s="31" t="s">
        <v>74</v>
      </c>
      <c r="B204" s="4">
        <v>2000</v>
      </c>
      <c r="C204" s="4">
        <v>20000</v>
      </c>
      <c r="D204" s="4">
        <v>20000</v>
      </c>
      <c r="E204" s="4"/>
      <c r="F204" s="4"/>
      <c r="G204" s="4"/>
      <c r="H204" s="4"/>
      <c r="I204" s="4"/>
      <c r="J204" s="19">
        <f t="shared" si="18"/>
        <v>42000</v>
      </c>
      <c r="K204" s="4" t="s">
        <v>26</v>
      </c>
      <c r="L204" s="34"/>
      <c r="M204" s="34"/>
    </row>
    <row r="205" spans="1:13" ht="26.25" thickBot="1">
      <c r="A205" s="33"/>
      <c r="B205" s="4">
        <v>2000</v>
      </c>
      <c r="C205" s="4">
        <v>20000</v>
      </c>
      <c r="D205" s="4">
        <v>20000</v>
      </c>
      <c r="E205" s="4"/>
      <c r="F205" s="4"/>
      <c r="G205" s="4"/>
      <c r="H205" s="4"/>
      <c r="I205" s="4"/>
      <c r="J205" s="19">
        <f t="shared" ref="J205:J268" si="33">SUM(B205:I205)</f>
        <v>42000</v>
      </c>
      <c r="K205" s="4" t="s">
        <v>69</v>
      </c>
      <c r="L205" s="36"/>
      <c r="M205" s="36"/>
    </row>
    <row r="206" spans="1:13" ht="141" thickBot="1">
      <c r="A206" s="39" t="s">
        <v>75</v>
      </c>
      <c r="B206" s="4">
        <f>B211+B239+B261</f>
        <v>40368</v>
      </c>
      <c r="C206" s="4">
        <f t="shared" ref="C206:H206" si="34">C211+C239+C261</f>
        <v>64740</v>
      </c>
      <c r="D206" s="4">
        <f t="shared" si="34"/>
        <v>21000</v>
      </c>
      <c r="E206" s="4">
        <f t="shared" si="34"/>
        <v>21000</v>
      </c>
      <c r="F206" s="4">
        <f t="shared" si="34"/>
        <v>37253</v>
      </c>
      <c r="G206" s="4">
        <f t="shared" si="34"/>
        <v>11000</v>
      </c>
      <c r="H206" s="4">
        <f t="shared" si="34"/>
        <v>85715</v>
      </c>
      <c r="I206" s="4">
        <f>I211+I239+I261</f>
        <v>58800</v>
      </c>
      <c r="J206" s="19">
        <f t="shared" si="33"/>
        <v>339876</v>
      </c>
      <c r="K206" s="10" t="s">
        <v>26</v>
      </c>
      <c r="L206" s="17" t="s">
        <v>111</v>
      </c>
      <c r="M206" s="34" t="s">
        <v>76</v>
      </c>
    </row>
    <row r="207" spans="1:13" ht="26.25" thickBot="1">
      <c r="A207" s="40"/>
      <c r="B207" s="4">
        <f>B212+B240+B262</f>
        <v>1644</v>
      </c>
      <c r="C207" s="4">
        <f t="shared" ref="C207:I207" si="35">C212+C240+C262</f>
        <v>3631</v>
      </c>
      <c r="D207" s="4">
        <f t="shared" si="35"/>
        <v>400</v>
      </c>
      <c r="E207" s="4">
        <f t="shared" si="35"/>
        <v>400</v>
      </c>
      <c r="F207" s="4">
        <f t="shared" si="35"/>
        <v>3650</v>
      </c>
      <c r="G207" s="4">
        <f t="shared" si="35"/>
        <v>400</v>
      </c>
      <c r="H207" s="4">
        <f t="shared" si="35"/>
        <v>1247</v>
      </c>
      <c r="I207" s="4">
        <f t="shared" si="35"/>
        <v>1400</v>
      </c>
      <c r="J207" s="19">
        <f t="shared" si="33"/>
        <v>12772</v>
      </c>
      <c r="K207" s="15" t="s">
        <v>17</v>
      </c>
      <c r="L207" s="16"/>
      <c r="M207" s="45"/>
    </row>
    <row r="208" spans="1:13" ht="26.25" thickBot="1">
      <c r="A208" s="40"/>
      <c r="B208" s="4">
        <f>B213+B241+B263</f>
        <v>23724</v>
      </c>
      <c r="C208" s="4">
        <f t="shared" ref="C208:I208" si="36">C213+C241+C263</f>
        <v>36211</v>
      </c>
      <c r="D208" s="4">
        <f t="shared" si="36"/>
        <v>1300</v>
      </c>
      <c r="E208" s="4">
        <f t="shared" si="36"/>
        <v>1300</v>
      </c>
      <c r="F208" s="4">
        <f t="shared" si="36"/>
        <v>14303</v>
      </c>
      <c r="G208" s="4">
        <f t="shared" si="36"/>
        <v>1300</v>
      </c>
      <c r="H208" s="4">
        <f t="shared" si="36"/>
        <v>84168</v>
      </c>
      <c r="I208" s="4">
        <f t="shared" si="36"/>
        <v>53740</v>
      </c>
      <c r="J208" s="19">
        <f t="shared" si="33"/>
        <v>216046</v>
      </c>
      <c r="K208" s="10" t="s">
        <v>18</v>
      </c>
      <c r="L208" s="6"/>
      <c r="M208" s="35"/>
    </row>
    <row r="209" spans="1:13" ht="26.25" thickBot="1">
      <c r="A209" s="40"/>
      <c r="B209" s="4">
        <f>B214+ B225+B238+B242</f>
        <v>8000</v>
      </c>
      <c r="C209" s="4">
        <f t="shared" ref="C209:G209" si="37">C214+ C225+C238+C242</f>
        <v>12298</v>
      </c>
      <c r="D209" s="4">
        <f t="shared" si="37"/>
        <v>0</v>
      </c>
      <c r="E209" s="4">
        <f t="shared" si="37"/>
        <v>0</v>
      </c>
      <c r="F209" s="4">
        <f t="shared" si="37"/>
        <v>0</v>
      </c>
      <c r="G209" s="4">
        <f t="shared" si="37"/>
        <v>0</v>
      </c>
      <c r="H209" s="4">
        <f>H214+H238+H242</f>
        <v>0</v>
      </c>
      <c r="I209" s="4">
        <f>I214+I238+I242</f>
        <v>0</v>
      </c>
      <c r="J209" s="19">
        <f t="shared" si="33"/>
        <v>20298</v>
      </c>
      <c r="K209" s="10" t="s">
        <v>19</v>
      </c>
      <c r="L209" s="6"/>
      <c r="M209" s="35"/>
    </row>
    <row r="210" spans="1:13" ht="30" customHeight="1" thickBot="1">
      <c r="A210" s="41"/>
      <c r="B210" s="4">
        <f>B243</f>
        <v>7000</v>
      </c>
      <c r="C210" s="4">
        <f t="shared" ref="C210:I210" si="38">C243</f>
        <v>12500</v>
      </c>
      <c r="D210" s="4">
        <f t="shared" si="38"/>
        <v>19300</v>
      </c>
      <c r="E210" s="4">
        <f t="shared" si="38"/>
        <v>19300</v>
      </c>
      <c r="F210" s="4">
        <f t="shared" si="38"/>
        <v>19300</v>
      </c>
      <c r="G210" s="4">
        <f t="shared" si="38"/>
        <v>9300</v>
      </c>
      <c r="H210" s="4">
        <f t="shared" si="38"/>
        <v>300</v>
      </c>
      <c r="I210" s="4">
        <f t="shared" si="38"/>
        <v>300</v>
      </c>
      <c r="J210" s="19">
        <f t="shared" si="33"/>
        <v>87300</v>
      </c>
      <c r="K210" s="10" t="s">
        <v>20</v>
      </c>
      <c r="L210" s="7"/>
      <c r="M210" s="36"/>
    </row>
    <row r="211" spans="1:13" ht="36" customHeight="1" thickBot="1">
      <c r="A211" s="31" t="s">
        <v>77</v>
      </c>
      <c r="B211" s="4">
        <f>B215+B226+B235</f>
        <v>6800</v>
      </c>
      <c r="C211" s="4">
        <f t="shared" ref="C211:I211" si="39">C215+C226+C235</f>
        <v>15800</v>
      </c>
      <c r="D211" s="4">
        <f t="shared" si="39"/>
        <v>0</v>
      </c>
      <c r="E211" s="4">
        <f t="shared" si="39"/>
        <v>0</v>
      </c>
      <c r="F211" s="4">
        <f t="shared" si="39"/>
        <v>16253</v>
      </c>
      <c r="G211" s="4">
        <f t="shared" si="39"/>
        <v>0</v>
      </c>
      <c r="H211" s="4">
        <f t="shared" si="39"/>
        <v>84715</v>
      </c>
      <c r="I211" s="4">
        <f t="shared" si="39"/>
        <v>41000</v>
      </c>
      <c r="J211" s="19">
        <f t="shared" si="33"/>
        <v>164568</v>
      </c>
      <c r="K211" s="4" t="s">
        <v>26</v>
      </c>
      <c r="L211" s="34"/>
      <c r="M211" s="34"/>
    </row>
    <row r="212" spans="1:13" ht="26.25" thickBot="1">
      <c r="A212" s="32"/>
      <c r="B212" s="4">
        <f>B216+B227+B236</f>
        <v>1600</v>
      </c>
      <c r="C212" s="4">
        <f t="shared" ref="C212:I212" si="40">C216+C227+C236</f>
        <v>3160</v>
      </c>
      <c r="D212" s="4">
        <f t="shared" si="40"/>
        <v>0</v>
      </c>
      <c r="E212" s="4">
        <f t="shared" si="40"/>
        <v>0</v>
      </c>
      <c r="F212" s="4">
        <f t="shared" si="40"/>
        <v>3250</v>
      </c>
      <c r="G212" s="4">
        <f t="shared" si="40"/>
        <v>0</v>
      </c>
      <c r="H212" s="4">
        <f t="shared" si="40"/>
        <v>847</v>
      </c>
      <c r="I212" s="4">
        <f t="shared" si="40"/>
        <v>1000</v>
      </c>
      <c r="J212" s="19">
        <f t="shared" si="33"/>
        <v>9857</v>
      </c>
      <c r="K212" s="4" t="s">
        <v>17</v>
      </c>
      <c r="L212" s="35"/>
      <c r="M212" s="35"/>
    </row>
    <row r="213" spans="1:13" ht="26.25" thickBot="1">
      <c r="A213" s="32"/>
      <c r="B213" s="4">
        <f>B217+B228+B237</f>
        <v>5200</v>
      </c>
      <c r="C213" s="4">
        <f t="shared" ref="C213:I213" si="41">C217+C228+C237</f>
        <v>12640</v>
      </c>
      <c r="D213" s="4">
        <f t="shared" si="41"/>
        <v>0</v>
      </c>
      <c r="E213" s="4">
        <f t="shared" si="41"/>
        <v>0</v>
      </c>
      <c r="F213" s="4">
        <f t="shared" si="41"/>
        <v>13003</v>
      </c>
      <c r="G213" s="4">
        <f t="shared" si="41"/>
        <v>0</v>
      </c>
      <c r="H213" s="4">
        <f t="shared" si="41"/>
        <v>83868</v>
      </c>
      <c r="I213" s="4">
        <f t="shared" si="41"/>
        <v>40000</v>
      </c>
      <c r="J213" s="19">
        <f t="shared" si="33"/>
        <v>154711</v>
      </c>
      <c r="K213" s="4" t="s">
        <v>18</v>
      </c>
      <c r="L213" s="35"/>
      <c r="M213" s="35"/>
    </row>
    <row r="214" spans="1:13" ht="26.25" thickBot="1">
      <c r="A214" s="33"/>
      <c r="B214" s="4">
        <f>B218+B238</f>
        <v>0</v>
      </c>
      <c r="C214" s="4">
        <f t="shared" ref="C214:I214" si="42">C218+C238</f>
        <v>0</v>
      </c>
      <c r="D214" s="4">
        <f t="shared" si="42"/>
        <v>0</v>
      </c>
      <c r="E214" s="4">
        <f t="shared" si="42"/>
        <v>0</v>
      </c>
      <c r="F214" s="4">
        <f t="shared" si="42"/>
        <v>0</v>
      </c>
      <c r="G214" s="4">
        <f t="shared" si="42"/>
        <v>0</v>
      </c>
      <c r="H214" s="4">
        <f t="shared" si="42"/>
        <v>0</v>
      </c>
      <c r="I214" s="4">
        <f t="shared" si="42"/>
        <v>0</v>
      </c>
      <c r="J214" s="19">
        <f t="shared" si="33"/>
        <v>0</v>
      </c>
      <c r="K214" s="4" t="s">
        <v>19</v>
      </c>
      <c r="L214" s="36"/>
      <c r="M214" s="36"/>
    </row>
    <row r="215" spans="1:13" ht="15.75" thickBot="1">
      <c r="A215" s="31" t="s">
        <v>78</v>
      </c>
      <c r="B215" s="11">
        <f>B219+B222</f>
        <v>300</v>
      </c>
      <c r="C215" s="11">
        <f t="shared" ref="C215:I215" si="43">C219+C222</f>
        <v>15800</v>
      </c>
      <c r="D215" s="11">
        <f t="shared" si="43"/>
        <v>0</v>
      </c>
      <c r="E215" s="11">
        <f t="shared" si="43"/>
        <v>0</v>
      </c>
      <c r="F215" s="11">
        <f t="shared" si="43"/>
        <v>0</v>
      </c>
      <c r="G215" s="11">
        <f t="shared" si="43"/>
        <v>0</v>
      </c>
      <c r="H215" s="11">
        <f t="shared" si="43"/>
        <v>0</v>
      </c>
      <c r="I215" s="11">
        <f t="shared" si="43"/>
        <v>0</v>
      </c>
      <c r="J215" s="19">
        <f t="shared" si="33"/>
        <v>16100</v>
      </c>
      <c r="K215" s="4" t="s">
        <v>26</v>
      </c>
      <c r="L215" s="34"/>
      <c r="M215" s="34"/>
    </row>
    <row r="216" spans="1:13" ht="26.25" thickBot="1">
      <c r="A216" s="32"/>
      <c r="B216" s="11">
        <f>B220+B223</f>
        <v>300</v>
      </c>
      <c r="C216" s="11">
        <f t="shared" ref="C216:I216" si="44">C220+C223</f>
        <v>3160</v>
      </c>
      <c r="D216" s="11">
        <f t="shared" si="44"/>
        <v>0</v>
      </c>
      <c r="E216" s="11">
        <f t="shared" si="44"/>
        <v>0</v>
      </c>
      <c r="F216" s="11">
        <f t="shared" si="44"/>
        <v>0</v>
      </c>
      <c r="G216" s="11">
        <f t="shared" si="44"/>
        <v>0</v>
      </c>
      <c r="H216" s="11">
        <f t="shared" si="44"/>
        <v>0</v>
      </c>
      <c r="I216" s="11">
        <f t="shared" si="44"/>
        <v>0</v>
      </c>
      <c r="J216" s="19">
        <f t="shared" si="33"/>
        <v>3460</v>
      </c>
      <c r="K216" s="4" t="s">
        <v>17</v>
      </c>
      <c r="L216" s="35"/>
      <c r="M216" s="35"/>
    </row>
    <row r="217" spans="1:13" ht="26.25" thickBot="1">
      <c r="A217" s="32"/>
      <c r="B217" s="4">
        <f>B221+B224</f>
        <v>0</v>
      </c>
      <c r="C217" s="4">
        <f t="shared" ref="C217:I217" si="45">C221+C224</f>
        <v>12640</v>
      </c>
      <c r="D217" s="4">
        <f t="shared" si="45"/>
        <v>0</v>
      </c>
      <c r="E217" s="4">
        <f t="shared" si="45"/>
        <v>0</v>
      </c>
      <c r="F217" s="4">
        <f t="shared" si="45"/>
        <v>0</v>
      </c>
      <c r="G217" s="4">
        <f t="shared" si="45"/>
        <v>0</v>
      </c>
      <c r="H217" s="4">
        <f t="shared" si="45"/>
        <v>0</v>
      </c>
      <c r="I217" s="4">
        <f t="shared" si="45"/>
        <v>0</v>
      </c>
      <c r="J217" s="19">
        <f t="shared" si="33"/>
        <v>12640</v>
      </c>
      <c r="K217" s="4" t="s">
        <v>18</v>
      </c>
      <c r="L217" s="36"/>
      <c r="M217" s="36"/>
    </row>
    <row r="218" spans="1:13" ht="26.25" thickBot="1">
      <c r="A218" s="33"/>
      <c r="B218" s="4">
        <f>B225</f>
        <v>0</v>
      </c>
      <c r="C218" s="4">
        <f t="shared" ref="C218:I218" si="46">C225</f>
        <v>0</v>
      </c>
      <c r="D218" s="4">
        <f t="shared" si="46"/>
        <v>0</v>
      </c>
      <c r="E218" s="4">
        <f t="shared" si="46"/>
        <v>0</v>
      </c>
      <c r="F218" s="4">
        <f t="shared" si="46"/>
        <v>0</v>
      </c>
      <c r="G218" s="4">
        <f t="shared" si="46"/>
        <v>0</v>
      </c>
      <c r="H218" s="4">
        <f t="shared" si="46"/>
        <v>0</v>
      </c>
      <c r="I218" s="4">
        <f t="shared" si="46"/>
        <v>0</v>
      </c>
      <c r="J218" s="19">
        <f t="shared" si="33"/>
        <v>0</v>
      </c>
      <c r="K218" s="4" t="s">
        <v>19</v>
      </c>
      <c r="L218" s="4"/>
      <c r="M218" s="4"/>
    </row>
    <row r="219" spans="1:13" ht="34.5" customHeight="1" thickBot="1">
      <c r="A219" s="31" t="s">
        <v>79</v>
      </c>
      <c r="B219" s="11">
        <v>300</v>
      </c>
      <c r="C219" s="11">
        <v>15800</v>
      </c>
      <c r="D219" s="11"/>
      <c r="E219" s="11"/>
      <c r="F219" s="11"/>
      <c r="G219" s="11"/>
      <c r="H219" s="11"/>
      <c r="I219" s="11"/>
      <c r="J219" s="19">
        <f t="shared" si="33"/>
        <v>16100</v>
      </c>
      <c r="K219" s="4" t="s">
        <v>26</v>
      </c>
      <c r="L219" s="34"/>
      <c r="M219" s="34"/>
    </row>
    <row r="220" spans="1:13" ht="26.25" thickBot="1">
      <c r="A220" s="32"/>
      <c r="B220" s="4">
        <v>300</v>
      </c>
      <c r="C220" s="4">
        <v>3160</v>
      </c>
      <c r="D220" s="4"/>
      <c r="E220" s="4"/>
      <c r="F220" s="4"/>
      <c r="G220" s="4"/>
      <c r="H220" s="4"/>
      <c r="I220" s="4"/>
      <c r="J220" s="19">
        <f t="shared" si="33"/>
        <v>3460</v>
      </c>
      <c r="K220" s="4" t="s">
        <v>17</v>
      </c>
      <c r="L220" s="35"/>
      <c r="M220" s="35"/>
    </row>
    <row r="221" spans="1:13" ht="26.25" thickBot="1">
      <c r="A221" s="33"/>
      <c r="B221" s="4"/>
      <c r="C221" s="4">
        <v>12640</v>
      </c>
      <c r="D221" s="4"/>
      <c r="E221" s="4"/>
      <c r="F221" s="4"/>
      <c r="G221" s="4"/>
      <c r="H221" s="4"/>
      <c r="I221" s="4"/>
      <c r="J221" s="19">
        <f t="shared" si="33"/>
        <v>12640</v>
      </c>
      <c r="K221" s="4" t="s">
        <v>18</v>
      </c>
      <c r="L221" s="35"/>
      <c r="M221" s="36"/>
    </row>
    <row r="222" spans="1:13" ht="39.75" customHeight="1" thickBot="1">
      <c r="A222" s="31" t="s">
        <v>80</v>
      </c>
      <c r="B222" s="11"/>
      <c r="C222" s="11"/>
      <c r="D222" s="11"/>
      <c r="E222" s="11"/>
      <c r="F222" s="11"/>
      <c r="G222" s="11"/>
      <c r="H222" s="11"/>
      <c r="I222" s="11">
        <v>0</v>
      </c>
      <c r="J222" s="19">
        <f t="shared" si="33"/>
        <v>0</v>
      </c>
      <c r="K222" s="4" t="s">
        <v>26</v>
      </c>
      <c r="L222" s="35"/>
      <c r="M222" s="34"/>
    </row>
    <row r="223" spans="1:13" ht="26.25" thickBot="1">
      <c r="A223" s="32"/>
      <c r="B223" s="4"/>
      <c r="C223" s="4"/>
      <c r="D223" s="4"/>
      <c r="E223" s="4"/>
      <c r="F223" s="4"/>
      <c r="G223" s="4"/>
      <c r="H223" s="4"/>
      <c r="I223" s="4">
        <v>0</v>
      </c>
      <c r="J223" s="19">
        <f t="shared" si="33"/>
        <v>0</v>
      </c>
      <c r="K223" s="4" t="s">
        <v>17</v>
      </c>
      <c r="L223" s="35"/>
      <c r="M223" s="35"/>
    </row>
    <row r="224" spans="1:13" ht="26.25" thickBot="1">
      <c r="A224" s="32"/>
      <c r="B224" s="4"/>
      <c r="C224" s="4"/>
      <c r="D224" s="4"/>
      <c r="E224" s="4"/>
      <c r="F224" s="4"/>
      <c r="G224" s="4"/>
      <c r="H224" s="4"/>
      <c r="I224" s="4">
        <v>0</v>
      </c>
      <c r="J224" s="19">
        <f t="shared" si="33"/>
        <v>0</v>
      </c>
      <c r="K224" s="4" t="s">
        <v>18</v>
      </c>
      <c r="L224" s="36"/>
      <c r="M224" s="36"/>
    </row>
    <row r="225" spans="1:13" ht="26.25" thickBot="1">
      <c r="A225" s="33"/>
      <c r="B225" s="4"/>
      <c r="C225" s="4"/>
      <c r="D225" s="4"/>
      <c r="E225" s="4"/>
      <c r="F225" s="4"/>
      <c r="G225" s="4"/>
      <c r="H225" s="4"/>
      <c r="I225" s="4"/>
      <c r="J225" s="19">
        <f t="shared" si="33"/>
        <v>0</v>
      </c>
      <c r="K225" s="4" t="s">
        <v>19</v>
      </c>
      <c r="L225" s="4"/>
      <c r="M225" s="4"/>
    </row>
    <row r="226" spans="1:13" ht="15.75" thickBot="1">
      <c r="A226" s="31" t="s">
        <v>81</v>
      </c>
      <c r="B226" s="4">
        <f>B229</f>
        <v>3000</v>
      </c>
      <c r="C226" s="4">
        <f t="shared" ref="C226:G226" si="47">C229</f>
        <v>0</v>
      </c>
      <c r="D226" s="4">
        <f t="shared" si="47"/>
        <v>0</v>
      </c>
      <c r="E226" s="4">
        <f t="shared" si="47"/>
        <v>0</v>
      </c>
      <c r="F226" s="4">
        <f t="shared" si="47"/>
        <v>16253</v>
      </c>
      <c r="G226" s="4">
        <f t="shared" si="47"/>
        <v>0</v>
      </c>
      <c r="H226" s="4">
        <f>H229+H232</f>
        <v>84715</v>
      </c>
      <c r="I226" s="4">
        <f>I229+I232</f>
        <v>0</v>
      </c>
      <c r="J226" s="19">
        <f t="shared" si="33"/>
        <v>103968</v>
      </c>
      <c r="K226" s="4" t="s">
        <v>26</v>
      </c>
      <c r="L226" s="34"/>
      <c r="M226" s="34"/>
    </row>
    <row r="227" spans="1:13" ht="26.25" thickBot="1">
      <c r="A227" s="32"/>
      <c r="B227" s="4">
        <f>B230</f>
        <v>600</v>
      </c>
      <c r="C227" s="4">
        <f t="shared" ref="C227:G227" si="48">C230</f>
        <v>0</v>
      </c>
      <c r="D227" s="4">
        <f t="shared" si="48"/>
        <v>0</v>
      </c>
      <c r="E227" s="4">
        <f t="shared" si="48"/>
        <v>0</v>
      </c>
      <c r="F227" s="4">
        <f t="shared" si="48"/>
        <v>3250</v>
      </c>
      <c r="G227" s="4">
        <f t="shared" si="48"/>
        <v>0</v>
      </c>
      <c r="H227" s="4">
        <f t="shared" ref="H227:I228" si="49">H230+H233</f>
        <v>847</v>
      </c>
      <c r="I227" s="4">
        <f t="shared" si="49"/>
        <v>0</v>
      </c>
      <c r="J227" s="19">
        <f t="shared" si="33"/>
        <v>4697</v>
      </c>
      <c r="K227" s="4" t="s">
        <v>17</v>
      </c>
      <c r="L227" s="35"/>
      <c r="M227" s="35"/>
    </row>
    <row r="228" spans="1:13" ht="26.25" thickBot="1">
      <c r="A228" s="33"/>
      <c r="B228" s="4">
        <f>B231</f>
        <v>2400</v>
      </c>
      <c r="C228" s="4">
        <f t="shared" ref="C228:G228" si="50">C231</f>
        <v>0</v>
      </c>
      <c r="D228" s="4">
        <f t="shared" si="50"/>
        <v>0</v>
      </c>
      <c r="E228" s="4">
        <f t="shared" si="50"/>
        <v>0</v>
      </c>
      <c r="F228" s="4">
        <f t="shared" si="50"/>
        <v>13003</v>
      </c>
      <c r="G228" s="4">
        <f t="shared" si="50"/>
        <v>0</v>
      </c>
      <c r="H228" s="4">
        <f t="shared" si="49"/>
        <v>83868</v>
      </c>
      <c r="I228" s="4">
        <f t="shared" si="49"/>
        <v>0</v>
      </c>
      <c r="J228" s="19">
        <f t="shared" si="33"/>
        <v>99271</v>
      </c>
      <c r="K228" s="4" t="s">
        <v>18</v>
      </c>
      <c r="L228" s="36"/>
      <c r="M228" s="36"/>
    </row>
    <row r="229" spans="1:13" ht="24" customHeight="1" thickBot="1">
      <c r="A229" s="31" t="s">
        <v>123</v>
      </c>
      <c r="B229" s="4">
        <v>3000</v>
      </c>
      <c r="C229" s="4"/>
      <c r="D229" s="4"/>
      <c r="E229" s="11"/>
      <c r="F229" s="4">
        <v>16253</v>
      </c>
      <c r="G229" s="4"/>
      <c r="H229" s="4"/>
      <c r="I229" s="4"/>
      <c r="J229" s="19">
        <f t="shared" si="33"/>
        <v>19253</v>
      </c>
      <c r="K229" s="4" t="s">
        <v>26</v>
      </c>
      <c r="L229" s="34"/>
      <c r="M229" s="34"/>
    </row>
    <row r="230" spans="1:13" ht="26.25" thickBot="1">
      <c r="A230" s="32"/>
      <c r="B230" s="4">
        <v>600</v>
      </c>
      <c r="C230" s="4"/>
      <c r="D230" s="4"/>
      <c r="E230" s="4"/>
      <c r="F230" s="4">
        <v>3250</v>
      </c>
      <c r="G230" s="4"/>
      <c r="H230" s="4"/>
      <c r="I230" s="4"/>
      <c r="J230" s="19">
        <f t="shared" si="33"/>
        <v>3850</v>
      </c>
      <c r="K230" s="4" t="s">
        <v>17</v>
      </c>
      <c r="L230" s="35"/>
      <c r="M230" s="35"/>
    </row>
    <row r="231" spans="1:13" ht="26.25" thickBot="1">
      <c r="A231" s="33"/>
      <c r="B231" s="4">
        <v>2400</v>
      </c>
      <c r="C231" s="4"/>
      <c r="D231" s="4"/>
      <c r="E231" s="4"/>
      <c r="F231" s="4">
        <v>13003</v>
      </c>
      <c r="G231" s="4"/>
      <c r="H231" s="4"/>
      <c r="I231" s="4"/>
      <c r="J231" s="19">
        <f t="shared" si="33"/>
        <v>15403</v>
      </c>
      <c r="K231" s="4" t="s">
        <v>18</v>
      </c>
      <c r="L231" s="36"/>
      <c r="M231" s="36"/>
    </row>
    <row r="232" spans="1:13" ht="15.75" thickBot="1">
      <c r="A232" s="31" t="s">
        <v>121</v>
      </c>
      <c r="B232" s="4"/>
      <c r="C232" s="4"/>
      <c r="D232" s="4"/>
      <c r="E232" s="4"/>
      <c r="F232" s="4"/>
      <c r="G232" s="4">
        <v>19872</v>
      </c>
      <c r="H232" s="4">
        <v>84715</v>
      </c>
      <c r="I232" s="4"/>
      <c r="J232" s="19">
        <f t="shared" si="33"/>
        <v>104587</v>
      </c>
      <c r="K232" s="4" t="s">
        <v>26</v>
      </c>
      <c r="L232" s="24"/>
      <c r="M232" s="24"/>
    </row>
    <row r="233" spans="1:13" ht="26.25" thickBot="1">
      <c r="A233" s="32"/>
      <c r="B233" s="4"/>
      <c r="C233" s="4"/>
      <c r="D233" s="4"/>
      <c r="E233" s="4"/>
      <c r="F233" s="4"/>
      <c r="G233" s="4">
        <v>199</v>
      </c>
      <c r="H233" s="4">
        <v>847</v>
      </c>
      <c r="I233" s="4"/>
      <c r="J233" s="19">
        <f t="shared" si="33"/>
        <v>1046</v>
      </c>
      <c r="K233" s="4" t="s">
        <v>122</v>
      </c>
      <c r="L233" s="24"/>
      <c r="M233" s="24"/>
    </row>
    <row r="234" spans="1:13" ht="26.25" thickBot="1">
      <c r="A234" s="33"/>
      <c r="B234" s="4"/>
      <c r="C234" s="4"/>
      <c r="D234" s="4"/>
      <c r="E234" s="4"/>
      <c r="F234" s="4"/>
      <c r="G234" s="4">
        <v>19673</v>
      </c>
      <c r="H234" s="4">
        <v>83868</v>
      </c>
      <c r="I234" s="4"/>
      <c r="J234" s="19">
        <f t="shared" si="33"/>
        <v>103541</v>
      </c>
      <c r="K234" s="4" t="s">
        <v>18</v>
      </c>
      <c r="L234" s="24"/>
      <c r="M234" s="24"/>
    </row>
    <row r="235" spans="1:13" ht="33" customHeight="1" thickBot="1">
      <c r="A235" s="31" t="s">
        <v>82</v>
      </c>
      <c r="B235" s="4">
        <v>3500</v>
      </c>
      <c r="C235" s="4"/>
      <c r="D235" s="4"/>
      <c r="E235" s="4"/>
      <c r="F235" s="4"/>
      <c r="G235" s="4"/>
      <c r="H235" s="4">
        <v>0</v>
      </c>
      <c r="I235" s="4">
        <v>41000</v>
      </c>
      <c r="J235" s="19">
        <f t="shared" si="33"/>
        <v>44500</v>
      </c>
      <c r="K235" s="4" t="s">
        <v>26</v>
      </c>
      <c r="L235" s="34"/>
      <c r="M235" s="34"/>
    </row>
    <row r="236" spans="1:13" ht="26.25" thickBot="1">
      <c r="A236" s="32"/>
      <c r="B236" s="4">
        <v>700</v>
      </c>
      <c r="C236" s="4"/>
      <c r="D236" s="4"/>
      <c r="E236" s="4"/>
      <c r="F236" s="4"/>
      <c r="G236" s="4"/>
      <c r="H236" s="4">
        <v>0</v>
      </c>
      <c r="I236" s="4">
        <v>1000</v>
      </c>
      <c r="J236" s="19">
        <f t="shared" si="33"/>
        <v>1700</v>
      </c>
      <c r="K236" s="4" t="s">
        <v>17</v>
      </c>
      <c r="L236" s="35"/>
      <c r="M236" s="35"/>
    </row>
    <row r="237" spans="1:13" ht="26.25" thickBot="1">
      <c r="A237" s="32"/>
      <c r="B237" s="4">
        <v>2800</v>
      </c>
      <c r="C237" s="4"/>
      <c r="D237" s="4"/>
      <c r="E237" s="4"/>
      <c r="F237" s="4"/>
      <c r="G237" s="4"/>
      <c r="H237" s="4">
        <v>0</v>
      </c>
      <c r="I237" s="4">
        <v>40000</v>
      </c>
      <c r="J237" s="19">
        <f t="shared" si="33"/>
        <v>42800</v>
      </c>
      <c r="K237" s="4" t="s">
        <v>18</v>
      </c>
      <c r="L237" s="35"/>
      <c r="M237" s="35"/>
    </row>
    <row r="238" spans="1:13" ht="29.25" customHeight="1" thickBot="1">
      <c r="A238" s="33"/>
      <c r="B238" s="4"/>
      <c r="C238" s="4"/>
      <c r="D238" s="4"/>
      <c r="E238" s="4"/>
      <c r="F238" s="4"/>
      <c r="G238" s="4"/>
      <c r="H238" s="4"/>
      <c r="I238" s="4"/>
      <c r="J238" s="19">
        <f t="shared" si="33"/>
        <v>0</v>
      </c>
      <c r="K238" s="4" t="s">
        <v>19</v>
      </c>
      <c r="L238" s="36"/>
      <c r="M238" s="36"/>
    </row>
    <row r="239" spans="1:13" ht="15.75" thickBot="1">
      <c r="A239" s="31" t="s">
        <v>83</v>
      </c>
      <c r="B239" s="4">
        <f t="shared" ref="B239:G239" si="51">B244+B248+B255+B258</f>
        <v>33568</v>
      </c>
      <c r="C239" s="4">
        <f t="shared" si="51"/>
        <v>48540</v>
      </c>
      <c r="D239" s="4">
        <f t="shared" si="51"/>
        <v>20600</v>
      </c>
      <c r="E239" s="4">
        <f t="shared" si="51"/>
        <v>20600</v>
      </c>
      <c r="F239" s="4">
        <f t="shared" si="51"/>
        <v>20600</v>
      </c>
      <c r="G239" s="4">
        <f t="shared" si="51"/>
        <v>10600</v>
      </c>
      <c r="H239" s="4">
        <f>H244+H248+H252+H255+H258</f>
        <v>600</v>
      </c>
      <c r="I239" s="4">
        <f>I244+I248+I252+I255+I258</f>
        <v>17400</v>
      </c>
      <c r="J239" s="19">
        <f t="shared" si="33"/>
        <v>172508</v>
      </c>
      <c r="K239" s="4" t="s">
        <v>26</v>
      </c>
      <c r="L239" s="4"/>
      <c r="M239" s="4"/>
    </row>
    <row r="240" spans="1:13" ht="26.25" thickBot="1">
      <c r="A240" s="32"/>
      <c r="B240" s="4">
        <f>B245+B249</f>
        <v>44</v>
      </c>
      <c r="C240" s="4">
        <f t="shared" ref="C240:I240" si="52">C245+C249</f>
        <v>71</v>
      </c>
      <c r="D240" s="4">
        <f t="shared" si="52"/>
        <v>0</v>
      </c>
      <c r="E240" s="4">
        <f t="shared" si="52"/>
        <v>0</v>
      </c>
      <c r="F240" s="4">
        <f t="shared" si="52"/>
        <v>0</v>
      </c>
      <c r="G240" s="4">
        <f t="shared" si="52"/>
        <v>0</v>
      </c>
      <c r="H240" s="4">
        <f>H245+H249+H253</f>
        <v>0</v>
      </c>
      <c r="I240" s="4">
        <f t="shared" si="52"/>
        <v>0</v>
      </c>
      <c r="J240" s="19">
        <f t="shared" si="33"/>
        <v>115</v>
      </c>
      <c r="K240" s="4" t="s">
        <v>17</v>
      </c>
      <c r="L240" s="4"/>
      <c r="M240" s="4"/>
    </row>
    <row r="241" spans="1:13" ht="26.25" thickBot="1">
      <c r="A241" s="32"/>
      <c r="B241" s="4">
        <f t="shared" ref="B241:G241" si="53">B246+B250+B256+B259</f>
        <v>18524</v>
      </c>
      <c r="C241" s="4">
        <f t="shared" si="53"/>
        <v>23571</v>
      </c>
      <c r="D241" s="4">
        <f t="shared" si="53"/>
        <v>1300</v>
      </c>
      <c r="E241" s="4">
        <f t="shared" si="53"/>
        <v>1300</v>
      </c>
      <c r="F241" s="4">
        <f t="shared" si="53"/>
        <v>1300</v>
      </c>
      <c r="G241" s="4">
        <f t="shared" si="53"/>
        <v>1300</v>
      </c>
      <c r="H241" s="4">
        <f>H246+H250+H254+H256</f>
        <v>300</v>
      </c>
      <c r="I241" s="4">
        <f>I246+I250+I254+I256+I259</f>
        <v>13740</v>
      </c>
      <c r="J241" s="19">
        <f t="shared" si="33"/>
        <v>61335</v>
      </c>
      <c r="K241" s="4" t="s">
        <v>18</v>
      </c>
      <c r="L241" s="34"/>
      <c r="M241" s="34"/>
    </row>
    <row r="242" spans="1:13" ht="26.25" thickBot="1">
      <c r="A242" s="32"/>
      <c r="B242" s="4">
        <f>B247+B251</f>
        <v>8000</v>
      </c>
      <c r="C242" s="4">
        <f t="shared" ref="C242:I242" si="54">C247+C251</f>
        <v>12298</v>
      </c>
      <c r="D242" s="4">
        <f t="shared" si="54"/>
        <v>0</v>
      </c>
      <c r="E242" s="4">
        <f t="shared" si="54"/>
        <v>0</v>
      </c>
      <c r="F242" s="4">
        <f t="shared" si="54"/>
        <v>0</v>
      </c>
      <c r="G242" s="4">
        <f t="shared" si="54"/>
        <v>0</v>
      </c>
      <c r="H242" s="4">
        <f t="shared" si="54"/>
        <v>0</v>
      </c>
      <c r="I242" s="4">
        <f t="shared" si="54"/>
        <v>0</v>
      </c>
      <c r="J242" s="19">
        <f t="shared" si="33"/>
        <v>20298</v>
      </c>
      <c r="K242" s="4" t="s">
        <v>19</v>
      </c>
      <c r="L242" s="36"/>
      <c r="M242" s="36"/>
    </row>
    <row r="243" spans="1:13" ht="30.75" customHeight="1" thickBot="1">
      <c r="A243" s="33"/>
      <c r="B243" s="4">
        <f>B257+B260</f>
        <v>7000</v>
      </c>
      <c r="C243" s="4">
        <f t="shared" ref="C243:I243" si="55">C257+C260</f>
        <v>12500</v>
      </c>
      <c r="D243" s="4">
        <f t="shared" si="55"/>
        <v>19300</v>
      </c>
      <c r="E243" s="4">
        <f t="shared" si="55"/>
        <v>19300</v>
      </c>
      <c r="F243" s="4">
        <f t="shared" si="55"/>
        <v>19300</v>
      </c>
      <c r="G243" s="4">
        <f t="shared" si="55"/>
        <v>9300</v>
      </c>
      <c r="H243" s="4">
        <f t="shared" si="55"/>
        <v>300</v>
      </c>
      <c r="I243" s="4">
        <f t="shared" si="55"/>
        <v>300</v>
      </c>
      <c r="J243" s="19">
        <f t="shared" si="33"/>
        <v>87300</v>
      </c>
      <c r="K243" s="4" t="s">
        <v>20</v>
      </c>
      <c r="L243" s="4"/>
      <c r="M243" s="4"/>
    </row>
    <row r="244" spans="1:13" ht="15.75" thickBot="1">
      <c r="A244" s="31" t="s">
        <v>84</v>
      </c>
      <c r="B244" s="4">
        <f>B245+B246+B247</f>
        <v>22990</v>
      </c>
      <c r="C244" s="4">
        <f t="shared" ref="C244:I244" si="56">C245+C246+C247</f>
        <v>23130</v>
      </c>
      <c r="D244" s="4">
        <f t="shared" si="56"/>
        <v>0</v>
      </c>
      <c r="E244" s="4">
        <f t="shared" si="56"/>
        <v>0</v>
      </c>
      <c r="F244" s="4">
        <f t="shared" si="56"/>
        <v>0</v>
      </c>
      <c r="G244" s="4">
        <f t="shared" si="56"/>
        <v>0</v>
      </c>
      <c r="H244" s="4">
        <f t="shared" si="56"/>
        <v>0</v>
      </c>
      <c r="I244" s="4">
        <f t="shared" si="56"/>
        <v>0</v>
      </c>
      <c r="J244" s="19">
        <f t="shared" si="33"/>
        <v>46120</v>
      </c>
      <c r="K244" s="4" t="s">
        <v>26</v>
      </c>
      <c r="L244" s="34"/>
      <c r="M244" s="34"/>
    </row>
    <row r="245" spans="1:13" ht="26.25" thickBot="1">
      <c r="A245" s="32"/>
      <c r="B245" s="4">
        <v>44</v>
      </c>
      <c r="C245" s="4">
        <v>40</v>
      </c>
      <c r="D245" s="4"/>
      <c r="E245" s="4"/>
      <c r="F245" s="4"/>
      <c r="G245" s="4"/>
      <c r="H245" s="4"/>
      <c r="I245" s="4"/>
      <c r="J245" s="19">
        <f t="shared" si="33"/>
        <v>84</v>
      </c>
      <c r="K245" s="4" t="s">
        <v>17</v>
      </c>
      <c r="L245" s="35"/>
      <c r="M245" s="35"/>
    </row>
    <row r="246" spans="1:13" ht="26.25" thickBot="1">
      <c r="A246" s="32"/>
      <c r="B246" s="4">
        <v>14946</v>
      </c>
      <c r="C246" s="4">
        <v>14662</v>
      </c>
      <c r="D246" s="4"/>
      <c r="E246" s="4"/>
      <c r="F246" s="4"/>
      <c r="G246" s="4"/>
      <c r="H246" s="4"/>
      <c r="I246" s="4"/>
      <c r="J246" s="19">
        <f t="shared" si="33"/>
        <v>29608</v>
      </c>
      <c r="K246" s="4" t="s">
        <v>18</v>
      </c>
      <c r="L246" s="35"/>
      <c r="M246" s="35"/>
    </row>
    <row r="247" spans="1:13" ht="26.25" thickBot="1">
      <c r="A247" s="33"/>
      <c r="B247" s="4">
        <v>8000</v>
      </c>
      <c r="C247" s="4">
        <v>8428</v>
      </c>
      <c r="D247" s="4"/>
      <c r="E247" s="4"/>
      <c r="F247" s="4"/>
      <c r="G247" s="4"/>
      <c r="H247" s="4"/>
      <c r="I247" s="4"/>
      <c r="J247" s="19">
        <f t="shared" si="33"/>
        <v>16428</v>
      </c>
      <c r="K247" s="4" t="s">
        <v>19</v>
      </c>
      <c r="L247" s="36"/>
      <c r="M247" s="36"/>
    </row>
    <row r="248" spans="1:13" ht="26.25" customHeight="1" thickBot="1">
      <c r="A248" s="31" t="s">
        <v>85</v>
      </c>
      <c r="B248" s="4">
        <v>1578</v>
      </c>
      <c r="C248" s="4">
        <v>10910</v>
      </c>
      <c r="D248" s="4"/>
      <c r="E248" s="4"/>
      <c r="F248" s="4"/>
      <c r="G248" s="4"/>
      <c r="H248" s="4"/>
      <c r="I248" s="4"/>
      <c r="J248" s="19">
        <f t="shared" si="33"/>
        <v>12488</v>
      </c>
      <c r="K248" s="4" t="s">
        <v>26</v>
      </c>
      <c r="L248" s="4"/>
      <c r="M248" s="4"/>
    </row>
    <row r="249" spans="1:13" ht="26.25" thickBot="1">
      <c r="A249" s="32"/>
      <c r="B249" s="4">
        <v>0</v>
      </c>
      <c r="C249" s="4">
        <v>31</v>
      </c>
      <c r="D249" s="4"/>
      <c r="E249" s="4"/>
      <c r="F249" s="4"/>
      <c r="G249" s="4"/>
      <c r="H249" s="4"/>
      <c r="I249" s="4"/>
      <c r="J249" s="19">
        <f t="shared" si="33"/>
        <v>31</v>
      </c>
      <c r="K249" s="4" t="s">
        <v>17</v>
      </c>
      <c r="L249" s="34"/>
      <c r="M249" s="34"/>
    </row>
    <row r="250" spans="1:13" ht="26.25" thickBot="1">
      <c r="A250" s="32"/>
      <c r="B250" s="4">
        <v>1578</v>
      </c>
      <c r="C250" s="4">
        <v>6909</v>
      </c>
      <c r="D250" s="4"/>
      <c r="E250" s="4"/>
      <c r="F250" s="4"/>
      <c r="G250" s="4"/>
      <c r="H250" s="4"/>
      <c r="I250" s="4"/>
      <c r="J250" s="19">
        <f t="shared" si="33"/>
        <v>8487</v>
      </c>
      <c r="K250" s="4" t="s">
        <v>18</v>
      </c>
      <c r="L250" s="36"/>
      <c r="M250" s="36"/>
    </row>
    <row r="251" spans="1:13" ht="26.25" thickBot="1">
      <c r="A251" s="38"/>
      <c r="B251" s="4">
        <v>0</v>
      </c>
      <c r="C251" s="4">
        <v>3870</v>
      </c>
      <c r="D251" s="4"/>
      <c r="E251" s="4"/>
      <c r="F251" s="4"/>
      <c r="G251" s="4"/>
      <c r="H251" s="4"/>
      <c r="I251" s="4"/>
      <c r="J251" s="19">
        <f t="shared" si="33"/>
        <v>3870</v>
      </c>
      <c r="K251" s="4" t="s">
        <v>19</v>
      </c>
      <c r="L251" s="25"/>
      <c r="M251" s="25"/>
    </row>
    <row r="252" spans="1:13" ht="15.75" thickBot="1">
      <c r="A252" s="31" t="s">
        <v>120</v>
      </c>
      <c r="B252" s="4"/>
      <c r="C252" s="4"/>
      <c r="D252" s="4"/>
      <c r="E252" s="4"/>
      <c r="F252" s="4"/>
      <c r="G252" s="4"/>
      <c r="H252" s="4"/>
      <c r="I252" s="4">
        <v>16800</v>
      </c>
      <c r="J252" s="19">
        <f t="shared" si="33"/>
        <v>16800</v>
      </c>
      <c r="K252" s="4" t="s">
        <v>26</v>
      </c>
      <c r="L252" s="21"/>
      <c r="M252" s="21"/>
    </row>
    <row r="253" spans="1:13" ht="26.25" thickBot="1">
      <c r="A253" s="32"/>
      <c r="B253" s="4"/>
      <c r="C253" s="4"/>
      <c r="D253" s="4"/>
      <c r="E253" s="4"/>
      <c r="F253" s="4"/>
      <c r="G253" s="4"/>
      <c r="H253" s="4"/>
      <c r="I253" s="4">
        <v>3360</v>
      </c>
      <c r="J253" s="19">
        <f t="shared" si="33"/>
        <v>3360</v>
      </c>
      <c r="K253" s="4" t="s">
        <v>91</v>
      </c>
      <c r="L253" s="21"/>
      <c r="M253" s="21"/>
    </row>
    <row r="254" spans="1:13" ht="26.25" thickBot="1">
      <c r="A254" s="33"/>
      <c r="B254" s="4"/>
      <c r="C254" s="4"/>
      <c r="D254" s="4"/>
      <c r="E254" s="4"/>
      <c r="F254" s="4"/>
      <c r="G254" s="4"/>
      <c r="H254" s="4"/>
      <c r="I254" s="4">
        <v>13440</v>
      </c>
      <c r="J254" s="19">
        <f t="shared" si="33"/>
        <v>13440</v>
      </c>
      <c r="K254" s="4" t="s">
        <v>18</v>
      </c>
      <c r="L254" s="21"/>
      <c r="M254" s="21"/>
    </row>
    <row r="255" spans="1:13" ht="31.5" customHeight="1" thickBot="1">
      <c r="A255" s="31" t="s">
        <v>86</v>
      </c>
      <c r="B255" s="4">
        <v>3000</v>
      </c>
      <c r="C255" s="4">
        <v>3000</v>
      </c>
      <c r="D255" s="4">
        <v>600</v>
      </c>
      <c r="E255" s="4">
        <v>600</v>
      </c>
      <c r="F255" s="4">
        <v>600</v>
      </c>
      <c r="G255" s="4">
        <v>600</v>
      </c>
      <c r="H255" s="4">
        <v>600</v>
      </c>
      <c r="I255" s="4">
        <v>600</v>
      </c>
      <c r="J255" s="19">
        <f t="shared" si="33"/>
        <v>9600</v>
      </c>
      <c r="K255" s="4" t="s">
        <v>26</v>
      </c>
      <c r="L255" s="34"/>
      <c r="M255" s="34"/>
    </row>
    <row r="256" spans="1:13" ht="26.25" thickBot="1">
      <c r="A256" s="32"/>
      <c r="B256" s="4">
        <v>1000</v>
      </c>
      <c r="C256" s="4">
        <v>1000</v>
      </c>
      <c r="D256" s="4">
        <v>300</v>
      </c>
      <c r="E256" s="4">
        <v>300</v>
      </c>
      <c r="F256" s="4">
        <v>300</v>
      </c>
      <c r="G256" s="4">
        <v>300</v>
      </c>
      <c r="H256" s="4">
        <v>300</v>
      </c>
      <c r="I256" s="4">
        <v>300</v>
      </c>
      <c r="J256" s="19">
        <f t="shared" si="33"/>
        <v>3800</v>
      </c>
      <c r="K256" s="4" t="s">
        <v>18</v>
      </c>
      <c r="L256" s="35"/>
      <c r="M256" s="35"/>
    </row>
    <row r="257" spans="1:13" ht="33.75" customHeight="1" thickBot="1">
      <c r="A257" s="33"/>
      <c r="B257" s="4">
        <v>2000</v>
      </c>
      <c r="C257" s="4">
        <v>2000</v>
      </c>
      <c r="D257" s="4">
        <v>300</v>
      </c>
      <c r="E257" s="4">
        <v>300</v>
      </c>
      <c r="F257" s="4">
        <v>300</v>
      </c>
      <c r="G257" s="4">
        <v>300</v>
      </c>
      <c r="H257" s="4">
        <v>300</v>
      </c>
      <c r="I257" s="4">
        <v>300</v>
      </c>
      <c r="J257" s="19">
        <f t="shared" si="33"/>
        <v>5800</v>
      </c>
      <c r="K257" s="4" t="s">
        <v>20</v>
      </c>
      <c r="L257" s="36"/>
      <c r="M257" s="36"/>
    </row>
    <row r="258" spans="1:13" ht="15.75" thickBot="1">
      <c r="A258" s="31" t="s">
        <v>87</v>
      </c>
      <c r="B258" s="4">
        <v>6000</v>
      </c>
      <c r="C258" s="4">
        <v>11500</v>
      </c>
      <c r="D258" s="4">
        <v>20000</v>
      </c>
      <c r="E258" s="4">
        <v>20000</v>
      </c>
      <c r="F258" s="4">
        <v>20000</v>
      </c>
      <c r="G258" s="4">
        <v>10000</v>
      </c>
      <c r="H258" s="4"/>
      <c r="I258" s="4"/>
      <c r="J258" s="19">
        <f t="shared" si="33"/>
        <v>87500</v>
      </c>
      <c r="K258" s="4" t="s">
        <v>26</v>
      </c>
      <c r="L258" s="34"/>
      <c r="M258" s="34"/>
    </row>
    <row r="259" spans="1:13" ht="26.25" thickBot="1">
      <c r="A259" s="32"/>
      <c r="B259" s="4">
        <v>1000</v>
      </c>
      <c r="C259" s="4">
        <v>1000</v>
      </c>
      <c r="D259" s="4">
        <v>1000</v>
      </c>
      <c r="E259" s="4">
        <v>1000</v>
      </c>
      <c r="F259" s="4">
        <v>1000</v>
      </c>
      <c r="G259" s="4">
        <v>1000</v>
      </c>
      <c r="H259" s="4"/>
      <c r="I259" s="4"/>
      <c r="J259" s="19">
        <f t="shared" si="33"/>
        <v>6000</v>
      </c>
      <c r="K259" s="4" t="s">
        <v>18</v>
      </c>
      <c r="L259" s="35"/>
      <c r="M259" s="35"/>
    </row>
    <row r="260" spans="1:13" ht="26.25" thickBot="1">
      <c r="A260" s="33"/>
      <c r="B260" s="4">
        <v>5000</v>
      </c>
      <c r="C260" s="4">
        <v>10500</v>
      </c>
      <c r="D260" s="4">
        <v>19000</v>
      </c>
      <c r="E260" s="4">
        <v>19000</v>
      </c>
      <c r="F260" s="4">
        <v>19000</v>
      </c>
      <c r="G260" s="4">
        <v>9000</v>
      </c>
      <c r="H260" s="4"/>
      <c r="I260" s="4"/>
      <c r="J260" s="19">
        <f t="shared" si="33"/>
        <v>81500</v>
      </c>
      <c r="K260" s="4" t="s">
        <v>20</v>
      </c>
      <c r="L260" s="36"/>
      <c r="M260" s="36"/>
    </row>
    <row r="261" spans="1:13" ht="15.75" thickBot="1">
      <c r="A261" s="31" t="s">
        <v>88</v>
      </c>
      <c r="B261" s="4">
        <f>B264</f>
        <v>0</v>
      </c>
      <c r="C261" s="4">
        <f t="shared" ref="C261:I261" si="57">C264</f>
        <v>400</v>
      </c>
      <c r="D261" s="4">
        <f t="shared" si="57"/>
        <v>400</v>
      </c>
      <c r="E261" s="4">
        <f t="shared" si="57"/>
        <v>400</v>
      </c>
      <c r="F261" s="4">
        <f t="shared" si="57"/>
        <v>400</v>
      </c>
      <c r="G261" s="4">
        <f t="shared" si="57"/>
        <v>400</v>
      </c>
      <c r="H261" s="4">
        <f t="shared" si="57"/>
        <v>400</v>
      </c>
      <c r="I261" s="4">
        <f t="shared" si="57"/>
        <v>400</v>
      </c>
      <c r="J261" s="19">
        <f t="shared" si="33"/>
        <v>2800</v>
      </c>
      <c r="K261" s="4" t="s">
        <v>26</v>
      </c>
      <c r="L261" s="34"/>
      <c r="M261" s="34"/>
    </row>
    <row r="262" spans="1:13" ht="26.25" thickBot="1">
      <c r="A262" s="32"/>
      <c r="B262" s="4">
        <f>B265</f>
        <v>0</v>
      </c>
      <c r="C262" s="4">
        <f t="shared" ref="C262:I262" si="58">C265</f>
        <v>400</v>
      </c>
      <c r="D262" s="4">
        <f t="shared" si="58"/>
        <v>400</v>
      </c>
      <c r="E262" s="4">
        <f t="shared" si="58"/>
        <v>400</v>
      </c>
      <c r="F262" s="4">
        <f t="shared" si="58"/>
        <v>400</v>
      </c>
      <c r="G262" s="4">
        <f t="shared" si="58"/>
        <v>400</v>
      </c>
      <c r="H262" s="4">
        <f t="shared" si="58"/>
        <v>400</v>
      </c>
      <c r="I262" s="4">
        <f t="shared" si="58"/>
        <v>400</v>
      </c>
      <c r="J262" s="19">
        <f t="shared" si="33"/>
        <v>2800</v>
      </c>
      <c r="K262" s="4" t="s">
        <v>17</v>
      </c>
      <c r="L262" s="35"/>
      <c r="M262" s="35"/>
    </row>
    <row r="263" spans="1:13" ht="26.25" thickBot="1">
      <c r="A263" s="33"/>
      <c r="B263" s="4">
        <f>B266</f>
        <v>0</v>
      </c>
      <c r="C263" s="4">
        <f t="shared" ref="C263:I263" si="59">C266</f>
        <v>0</v>
      </c>
      <c r="D263" s="4">
        <f t="shared" si="59"/>
        <v>0</v>
      </c>
      <c r="E263" s="4">
        <f t="shared" si="59"/>
        <v>0</v>
      </c>
      <c r="F263" s="4">
        <f t="shared" si="59"/>
        <v>0</v>
      </c>
      <c r="G263" s="4">
        <f t="shared" si="59"/>
        <v>0</v>
      </c>
      <c r="H263" s="4">
        <f t="shared" si="59"/>
        <v>0</v>
      </c>
      <c r="I263" s="4">
        <f t="shared" si="59"/>
        <v>0</v>
      </c>
      <c r="J263" s="19">
        <f t="shared" si="33"/>
        <v>0</v>
      </c>
      <c r="K263" s="4" t="s">
        <v>18</v>
      </c>
      <c r="L263" s="36"/>
      <c r="M263" s="36"/>
    </row>
    <row r="264" spans="1:13" ht="15.75" thickBot="1">
      <c r="A264" s="31" t="s">
        <v>89</v>
      </c>
      <c r="B264" s="4"/>
      <c r="C264" s="4">
        <v>400</v>
      </c>
      <c r="D264" s="4">
        <v>400</v>
      </c>
      <c r="E264" s="4">
        <v>400</v>
      </c>
      <c r="F264" s="4">
        <v>400</v>
      </c>
      <c r="G264" s="4">
        <v>400</v>
      </c>
      <c r="H264" s="4">
        <v>400</v>
      </c>
      <c r="I264" s="4">
        <v>400</v>
      </c>
      <c r="J264" s="19">
        <f t="shared" si="33"/>
        <v>2800</v>
      </c>
      <c r="K264" s="4" t="s">
        <v>26</v>
      </c>
      <c r="L264" s="34"/>
      <c r="M264" s="34"/>
    </row>
    <row r="265" spans="1:13" ht="26.25" thickBot="1">
      <c r="A265" s="32"/>
      <c r="B265" s="4"/>
      <c r="C265" s="4">
        <v>400</v>
      </c>
      <c r="D265" s="4">
        <v>400</v>
      </c>
      <c r="E265" s="4">
        <v>400</v>
      </c>
      <c r="F265" s="4">
        <v>400</v>
      </c>
      <c r="G265" s="4">
        <v>400</v>
      </c>
      <c r="H265" s="4">
        <v>400</v>
      </c>
      <c r="I265" s="4">
        <v>400</v>
      </c>
      <c r="J265" s="19">
        <f t="shared" si="33"/>
        <v>2800</v>
      </c>
      <c r="K265" s="4" t="s">
        <v>17</v>
      </c>
      <c r="L265" s="35"/>
      <c r="M265" s="35"/>
    </row>
    <row r="266" spans="1:13" ht="26.25" thickBot="1">
      <c r="A266" s="33"/>
      <c r="B266" s="4"/>
      <c r="C266" s="4"/>
      <c r="D266" s="4"/>
      <c r="E266" s="4"/>
      <c r="F266" s="4"/>
      <c r="G266" s="4"/>
      <c r="H266" s="4"/>
      <c r="I266" s="4"/>
      <c r="J266" s="19">
        <f t="shared" si="33"/>
        <v>0</v>
      </c>
      <c r="K266" s="4" t="s">
        <v>18</v>
      </c>
      <c r="L266" s="36"/>
      <c r="M266" s="36"/>
    </row>
    <row r="267" spans="1:13" ht="50.25" customHeight="1" thickBot="1">
      <c r="A267" s="39" t="s">
        <v>90</v>
      </c>
      <c r="B267" s="10">
        <f>B271+B287</f>
        <v>9570</v>
      </c>
      <c r="C267" s="10">
        <f t="shared" ref="C267:I267" si="60">C271+C287</f>
        <v>350</v>
      </c>
      <c r="D267" s="10">
        <f t="shared" si="60"/>
        <v>350</v>
      </c>
      <c r="E267" s="10">
        <f t="shared" si="60"/>
        <v>350</v>
      </c>
      <c r="F267" s="10">
        <f t="shared" si="60"/>
        <v>350</v>
      </c>
      <c r="G267" s="10">
        <f t="shared" si="60"/>
        <v>3050</v>
      </c>
      <c r="H267" s="10">
        <f t="shared" si="60"/>
        <v>2068.1</v>
      </c>
      <c r="I267" s="10">
        <f t="shared" si="60"/>
        <v>4650</v>
      </c>
      <c r="J267" s="19">
        <f t="shared" si="33"/>
        <v>20738.099999999999</v>
      </c>
      <c r="K267" s="10" t="s">
        <v>26</v>
      </c>
      <c r="L267" s="34" t="s">
        <v>110</v>
      </c>
      <c r="M267" s="42"/>
    </row>
    <row r="268" spans="1:13" ht="26.25" thickBot="1">
      <c r="A268" s="40"/>
      <c r="B268" s="10">
        <f>B272</f>
        <v>205</v>
      </c>
      <c r="C268" s="10">
        <f t="shared" ref="C268:I268" si="61">C272</f>
        <v>205</v>
      </c>
      <c r="D268" s="10">
        <f t="shared" si="61"/>
        <v>205</v>
      </c>
      <c r="E268" s="10">
        <f t="shared" si="61"/>
        <v>205</v>
      </c>
      <c r="F268" s="10">
        <f t="shared" si="61"/>
        <v>205</v>
      </c>
      <c r="G268" s="10">
        <f t="shared" si="61"/>
        <v>205</v>
      </c>
      <c r="H268" s="10">
        <f t="shared" si="61"/>
        <v>205</v>
      </c>
      <c r="I268" s="10">
        <f t="shared" si="61"/>
        <v>205</v>
      </c>
      <c r="J268" s="19">
        <f t="shared" si="33"/>
        <v>1640</v>
      </c>
      <c r="K268" s="10" t="s">
        <v>91</v>
      </c>
      <c r="L268" s="35"/>
      <c r="M268" s="43"/>
    </row>
    <row r="269" spans="1:13" ht="26.25" thickBot="1">
      <c r="A269" s="40"/>
      <c r="B269" s="10">
        <f>B273+B288</f>
        <v>3250</v>
      </c>
      <c r="C269" s="10">
        <f t="shared" ref="C269:I269" si="62">C273+C288</f>
        <v>0</v>
      </c>
      <c r="D269" s="10">
        <f t="shared" si="62"/>
        <v>0</v>
      </c>
      <c r="E269" s="10">
        <f t="shared" si="62"/>
        <v>0</v>
      </c>
      <c r="F269" s="10">
        <f t="shared" si="62"/>
        <v>0</v>
      </c>
      <c r="G269" s="10">
        <f t="shared" si="62"/>
        <v>0</v>
      </c>
      <c r="H269" s="10">
        <f t="shared" si="62"/>
        <v>1370.2</v>
      </c>
      <c r="I269" s="10">
        <f t="shared" si="62"/>
        <v>0</v>
      </c>
      <c r="J269" s="19">
        <f t="shared" ref="J269:J303" si="63">SUM(B269:I269)</f>
        <v>4620.2</v>
      </c>
      <c r="K269" s="10" t="s">
        <v>18</v>
      </c>
      <c r="L269" s="35"/>
      <c r="M269" s="43"/>
    </row>
    <row r="270" spans="1:13" ht="34.5" customHeight="1" thickBot="1">
      <c r="A270" s="41"/>
      <c r="B270" s="10">
        <f>B274+B289</f>
        <v>6115</v>
      </c>
      <c r="C270" s="10">
        <f t="shared" ref="C270:I270" si="64">C274+C289</f>
        <v>145</v>
      </c>
      <c r="D270" s="10">
        <f t="shared" si="64"/>
        <v>145</v>
      </c>
      <c r="E270" s="10">
        <f t="shared" si="64"/>
        <v>145</v>
      </c>
      <c r="F270" s="10">
        <f t="shared" si="64"/>
        <v>145</v>
      </c>
      <c r="G270" s="10">
        <f t="shared" si="64"/>
        <v>2845</v>
      </c>
      <c r="H270" s="10">
        <f t="shared" si="64"/>
        <v>492.9</v>
      </c>
      <c r="I270" s="10">
        <f t="shared" si="64"/>
        <v>4445</v>
      </c>
      <c r="J270" s="19">
        <f t="shared" si="63"/>
        <v>14477.9</v>
      </c>
      <c r="K270" s="10" t="s">
        <v>20</v>
      </c>
      <c r="L270" s="36"/>
      <c r="M270" s="44"/>
    </row>
    <row r="271" spans="1:13" ht="15.75" thickBot="1">
      <c r="A271" s="31" t="s">
        <v>92</v>
      </c>
      <c r="B271" s="4">
        <f>B275+B278+B281+B284</f>
        <v>3220</v>
      </c>
      <c r="C271" s="4">
        <f t="shared" ref="C271:I271" si="65">C275+C278+C281+C284</f>
        <v>350</v>
      </c>
      <c r="D271" s="4">
        <f t="shared" si="65"/>
        <v>350</v>
      </c>
      <c r="E271" s="4">
        <f t="shared" si="65"/>
        <v>350</v>
      </c>
      <c r="F271" s="4">
        <f t="shared" si="65"/>
        <v>350</v>
      </c>
      <c r="G271" s="4">
        <f t="shared" si="65"/>
        <v>350</v>
      </c>
      <c r="H271" s="4">
        <f t="shared" si="65"/>
        <v>350</v>
      </c>
      <c r="I271" s="4">
        <f t="shared" si="65"/>
        <v>350</v>
      </c>
      <c r="J271" s="19">
        <f t="shared" si="63"/>
        <v>5670</v>
      </c>
      <c r="K271" s="4" t="s">
        <v>26</v>
      </c>
      <c r="L271" s="34" t="s">
        <v>93</v>
      </c>
      <c r="M271" s="34"/>
    </row>
    <row r="272" spans="1:13" ht="26.25" thickBot="1">
      <c r="A272" s="32"/>
      <c r="B272" s="4">
        <f>B279+B282+B285</f>
        <v>205</v>
      </c>
      <c r="C272" s="4">
        <f t="shared" ref="C272:I272" si="66">C279+C282+C285</f>
        <v>205</v>
      </c>
      <c r="D272" s="4">
        <f t="shared" si="66"/>
        <v>205</v>
      </c>
      <c r="E272" s="4">
        <f t="shared" si="66"/>
        <v>205</v>
      </c>
      <c r="F272" s="4">
        <f t="shared" si="66"/>
        <v>205</v>
      </c>
      <c r="G272" s="4">
        <f t="shared" si="66"/>
        <v>205</v>
      </c>
      <c r="H272" s="4">
        <f t="shared" si="66"/>
        <v>205</v>
      </c>
      <c r="I272" s="4">
        <f t="shared" si="66"/>
        <v>205</v>
      </c>
      <c r="J272" s="19">
        <f t="shared" si="63"/>
        <v>1640</v>
      </c>
      <c r="K272" s="4" t="s">
        <v>91</v>
      </c>
      <c r="L272" s="35"/>
      <c r="M272" s="35"/>
    </row>
    <row r="273" spans="1:13" ht="26.25" thickBot="1">
      <c r="A273" s="32"/>
      <c r="B273" s="4">
        <f>B276</f>
        <v>1250</v>
      </c>
      <c r="C273" s="4">
        <f t="shared" ref="C273:I273" si="67">C276</f>
        <v>0</v>
      </c>
      <c r="D273" s="4">
        <f t="shared" si="67"/>
        <v>0</v>
      </c>
      <c r="E273" s="4">
        <f t="shared" si="67"/>
        <v>0</v>
      </c>
      <c r="F273" s="4">
        <f t="shared" si="67"/>
        <v>0</v>
      </c>
      <c r="G273" s="4">
        <f t="shared" si="67"/>
        <v>0</v>
      </c>
      <c r="H273" s="4">
        <f t="shared" si="67"/>
        <v>0</v>
      </c>
      <c r="I273" s="4">
        <f t="shared" si="67"/>
        <v>0</v>
      </c>
      <c r="J273" s="19">
        <f t="shared" si="63"/>
        <v>1250</v>
      </c>
      <c r="K273" s="4" t="s">
        <v>18</v>
      </c>
      <c r="L273" s="35"/>
      <c r="M273" s="35"/>
    </row>
    <row r="274" spans="1:13" ht="33.75" customHeight="1" thickBot="1">
      <c r="A274" s="33"/>
      <c r="B274" s="4">
        <f>B277+B280+B283+B286</f>
        <v>1765</v>
      </c>
      <c r="C274" s="4">
        <f t="shared" ref="C274:I274" si="68">C277+C280+C283+C286</f>
        <v>145</v>
      </c>
      <c r="D274" s="4">
        <f t="shared" si="68"/>
        <v>145</v>
      </c>
      <c r="E274" s="4">
        <f t="shared" si="68"/>
        <v>145</v>
      </c>
      <c r="F274" s="4">
        <f t="shared" si="68"/>
        <v>145</v>
      </c>
      <c r="G274" s="4">
        <f t="shared" si="68"/>
        <v>145</v>
      </c>
      <c r="H274" s="4">
        <f t="shared" si="68"/>
        <v>145</v>
      </c>
      <c r="I274" s="4">
        <f t="shared" si="68"/>
        <v>145</v>
      </c>
      <c r="J274" s="19">
        <f t="shared" si="63"/>
        <v>2780</v>
      </c>
      <c r="K274" s="4" t="s">
        <v>20</v>
      </c>
      <c r="L274" s="36"/>
      <c r="M274" s="36"/>
    </row>
    <row r="275" spans="1:13" ht="15.75" thickBot="1">
      <c r="A275" s="31" t="s">
        <v>94</v>
      </c>
      <c r="B275" s="4">
        <v>2870</v>
      </c>
      <c r="C275" s="4"/>
      <c r="D275" s="4"/>
      <c r="E275" s="10"/>
      <c r="F275" s="10"/>
      <c r="G275" s="4"/>
      <c r="H275" s="4"/>
      <c r="I275" s="4"/>
      <c r="J275" s="19">
        <f t="shared" si="63"/>
        <v>2870</v>
      </c>
      <c r="K275" s="4" t="s">
        <v>26</v>
      </c>
      <c r="L275" s="34"/>
      <c r="M275" s="34"/>
    </row>
    <row r="276" spans="1:13" ht="26.25" thickBot="1">
      <c r="A276" s="32"/>
      <c r="B276" s="4">
        <v>1250</v>
      </c>
      <c r="C276" s="4"/>
      <c r="D276" s="4"/>
      <c r="E276" s="4"/>
      <c r="F276" s="4"/>
      <c r="G276" s="4"/>
      <c r="H276" s="4"/>
      <c r="I276" s="4"/>
      <c r="J276" s="19">
        <f t="shared" si="63"/>
        <v>1250</v>
      </c>
      <c r="K276" s="4" t="s">
        <v>18</v>
      </c>
      <c r="L276" s="35"/>
      <c r="M276" s="35"/>
    </row>
    <row r="277" spans="1:13" ht="33.75" customHeight="1" thickBot="1">
      <c r="A277" s="33"/>
      <c r="B277" s="4">
        <v>1620</v>
      </c>
      <c r="C277" s="4"/>
      <c r="D277" s="4"/>
      <c r="E277" s="4"/>
      <c r="F277" s="4"/>
      <c r="G277" s="4"/>
      <c r="H277" s="4"/>
      <c r="I277" s="4"/>
      <c r="J277" s="19">
        <f t="shared" si="63"/>
        <v>1620</v>
      </c>
      <c r="K277" s="4" t="s">
        <v>20</v>
      </c>
      <c r="L277" s="36"/>
      <c r="M277" s="36"/>
    </row>
    <row r="278" spans="1:13" ht="15.75" thickBot="1">
      <c r="A278" s="31" t="s">
        <v>95</v>
      </c>
      <c r="B278" s="4">
        <v>300</v>
      </c>
      <c r="C278" s="4">
        <v>300</v>
      </c>
      <c r="D278" s="4">
        <v>300</v>
      </c>
      <c r="E278" s="4">
        <v>300</v>
      </c>
      <c r="F278" s="4">
        <v>300</v>
      </c>
      <c r="G278" s="4">
        <v>300</v>
      </c>
      <c r="H278" s="4">
        <v>300</v>
      </c>
      <c r="I278" s="4">
        <v>300</v>
      </c>
      <c r="J278" s="19">
        <f t="shared" si="63"/>
        <v>2400</v>
      </c>
      <c r="K278" s="4" t="s">
        <v>26</v>
      </c>
      <c r="L278" s="34"/>
      <c r="M278" s="34"/>
    </row>
    <row r="279" spans="1:13" ht="26.25" thickBot="1">
      <c r="A279" s="32"/>
      <c r="B279" s="4">
        <v>200</v>
      </c>
      <c r="C279" s="4">
        <v>200</v>
      </c>
      <c r="D279" s="4">
        <v>200</v>
      </c>
      <c r="E279" s="4">
        <v>200</v>
      </c>
      <c r="F279" s="4">
        <v>200</v>
      </c>
      <c r="G279" s="4">
        <v>200</v>
      </c>
      <c r="H279" s="4">
        <v>200</v>
      </c>
      <c r="I279" s="4">
        <v>200</v>
      </c>
      <c r="J279" s="19">
        <f t="shared" si="63"/>
        <v>1600</v>
      </c>
      <c r="K279" s="4" t="s">
        <v>91</v>
      </c>
      <c r="L279" s="35"/>
      <c r="M279" s="35"/>
    </row>
    <row r="280" spans="1:13" ht="33" customHeight="1" thickBot="1">
      <c r="A280" s="33"/>
      <c r="B280" s="4">
        <v>100</v>
      </c>
      <c r="C280" s="4">
        <v>100</v>
      </c>
      <c r="D280" s="4">
        <v>100</v>
      </c>
      <c r="E280" s="4">
        <v>100</v>
      </c>
      <c r="F280" s="4">
        <v>100</v>
      </c>
      <c r="G280" s="4">
        <v>100</v>
      </c>
      <c r="H280" s="4">
        <v>100</v>
      </c>
      <c r="I280" s="4">
        <v>100</v>
      </c>
      <c r="J280" s="19">
        <f t="shared" si="63"/>
        <v>800</v>
      </c>
      <c r="K280" s="4" t="s">
        <v>20</v>
      </c>
      <c r="L280" s="36"/>
      <c r="M280" s="36"/>
    </row>
    <row r="281" spans="1:13" ht="24" customHeight="1" thickBot="1">
      <c r="A281" s="31" t="s">
        <v>96</v>
      </c>
      <c r="B281" s="4">
        <v>25</v>
      </c>
      <c r="C281" s="4">
        <v>25</v>
      </c>
      <c r="D281" s="4">
        <v>25</v>
      </c>
      <c r="E281" s="4">
        <v>25</v>
      </c>
      <c r="F281" s="4">
        <v>25</v>
      </c>
      <c r="G281" s="4">
        <v>25</v>
      </c>
      <c r="H281" s="4">
        <v>25</v>
      </c>
      <c r="I281" s="4">
        <v>25</v>
      </c>
      <c r="J281" s="19">
        <f t="shared" si="63"/>
        <v>200</v>
      </c>
      <c r="K281" s="4" t="s">
        <v>26</v>
      </c>
      <c r="L281" s="34"/>
      <c r="M281" s="34"/>
    </row>
    <row r="282" spans="1:13" ht="26.25" thickBot="1">
      <c r="A282" s="32"/>
      <c r="B282" s="4">
        <v>2.5</v>
      </c>
      <c r="C282" s="4">
        <v>2.5</v>
      </c>
      <c r="D282" s="4">
        <v>2.5</v>
      </c>
      <c r="E282" s="4">
        <v>2.5</v>
      </c>
      <c r="F282" s="4">
        <v>2.5</v>
      </c>
      <c r="G282" s="4">
        <v>2.5</v>
      </c>
      <c r="H282" s="4">
        <v>2.5</v>
      </c>
      <c r="I282" s="4">
        <v>2.5</v>
      </c>
      <c r="J282" s="19">
        <f t="shared" si="63"/>
        <v>20</v>
      </c>
      <c r="K282" s="4" t="s">
        <v>50</v>
      </c>
      <c r="L282" s="35"/>
      <c r="M282" s="35"/>
    </row>
    <row r="283" spans="1:13" ht="31.5" customHeight="1" thickBot="1">
      <c r="A283" s="33"/>
      <c r="B283" s="4">
        <v>22.5</v>
      </c>
      <c r="C283" s="4">
        <v>22.5</v>
      </c>
      <c r="D283" s="4">
        <v>22.5</v>
      </c>
      <c r="E283" s="4">
        <v>22.5</v>
      </c>
      <c r="F283" s="4">
        <v>22.5</v>
      </c>
      <c r="G283" s="4">
        <v>22.5</v>
      </c>
      <c r="H283" s="4">
        <v>22.5</v>
      </c>
      <c r="I283" s="4">
        <v>22.5</v>
      </c>
      <c r="J283" s="19">
        <f t="shared" si="63"/>
        <v>180</v>
      </c>
      <c r="K283" s="4" t="s">
        <v>20</v>
      </c>
      <c r="L283" s="36"/>
      <c r="M283" s="36"/>
    </row>
    <row r="284" spans="1:13" ht="23.25" customHeight="1" thickBot="1">
      <c r="A284" s="31" t="s">
        <v>97</v>
      </c>
      <c r="B284" s="4">
        <v>25</v>
      </c>
      <c r="C284" s="4">
        <v>25</v>
      </c>
      <c r="D284" s="4">
        <v>25</v>
      </c>
      <c r="E284" s="4">
        <v>25</v>
      </c>
      <c r="F284" s="4">
        <v>25</v>
      </c>
      <c r="G284" s="4">
        <v>25</v>
      </c>
      <c r="H284" s="4">
        <v>25</v>
      </c>
      <c r="I284" s="4">
        <v>25</v>
      </c>
      <c r="J284" s="19">
        <f t="shared" si="63"/>
        <v>200</v>
      </c>
      <c r="K284" s="4" t="s">
        <v>26</v>
      </c>
      <c r="L284" s="34"/>
      <c r="M284" s="34"/>
    </row>
    <row r="285" spans="1:13" ht="26.25" thickBot="1">
      <c r="A285" s="32"/>
      <c r="B285" s="4">
        <v>2.5</v>
      </c>
      <c r="C285" s="4">
        <v>2.5</v>
      </c>
      <c r="D285" s="4">
        <v>2.5</v>
      </c>
      <c r="E285" s="4">
        <v>2.5</v>
      </c>
      <c r="F285" s="4">
        <v>2.5</v>
      </c>
      <c r="G285" s="4">
        <v>2.5</v>
      </c>
      <c r="H285" s="4">
        <v>2.5</v>
      </c>
      <c r="I285" s="4">
        <v>2.5</v>
      </c>
      <c r="J285" s="19">
        <f t="shared" si="63"/>
        <v>20</v>
      </c>
      <c r="K285" s="4" t="s">
        <v>50</v>
      </c>
      <c r="L285" s="35"/>
      <c r="M285" s="35"/>
    </row>
    <row r="286" spans="1:13" ht="33" customHeight="1" thickBot="1">
      <c r="A286" s="33"/>
      <c r="B286" s="4">
        <v>22.5</v>
      </c>
      <c r="C286" s="4">
        <v>22.5</v>
      </c>
      <c r="D286" s="4">
        <v>22.5</v>
      </c>
      <c r="E286" s="4">
        <v>22.5</v>
      </c>
      <c r="F286" s="4">
        <v>22.5</v>
      </c>
      <c r="G286" s="4">
        <v>22.5</v>
      </c>
      <c r="H286" s="4">
        <v>22.5</v>
      </c>
      <c r="I286" s="4">
        <v>22.5</v>
      </c>
      <c r="J286" s="19">
        <f t="shared" si="63"/>
        <v>180</v>
      </c>
      <c r="K286" s="4" t="s">
        <v>20</v>
      </c>
      <c r="L286" s="36"/>
      <c r="M286" s="36"/>
    </row>
    <row r="287" spans="1:13" ht="15.75" thickBot="1">
      <c r="A287" s="31" t="s">
        <v>98</v>
      </c>
      <c r="B287" s="4">
        <f t="shared" ref="B287:I287" si="69">B290+B293+B296+B299+B301</f>
        <v>6350</v>
      </c>
      <c r="C287" s="4">
        <f t="shared" si="69"/>
        <v>0</v>
      </c>
      <c r="D287" s="4">
        <f t="shared" si="69"/>
        <v>0</v>
      </c>
      <c r="E287" s="4">
        <f t="shared" si="69"/>
        <v>0</v>
      </c>
      <c r="F287" s="4">
        <f t="shared" si="69"/>
        <v>0</v>
      </c>
      <c r="G287" s="4">
        <f t="shared" si="69"/>
        <v>2700</v>
      </c>
      <c r="H287" s="4">
        <v>1718.1</v>
      </c>
      <c r="I287" s="4">
        <f t="shared" si="69"/>
        <v>4300</v>
      </c>
      <c r="J287" s="19">
        <f t="shared" si="63"/>
        <v>15068.1</v>
      </c>
      <c r="K287" s="4" t="s">
        <v>26</v>
      </c>
      <c r="L287" s="34"/>
      <c r="M287" s="34"/>
    </row>
    <row r="288" spans="1:13" ht="26.25" thickBot="1">
      <c r="A288" s="32"/>
      <c r="B288" s="4">
        <f t="shared" ref="B288:F288" si="70">B291+B294+B297+B302</f>
        <v>2000</v>
      </c>
      <c r="C288" s="4">
        <f t="shared" si="70"/>
        <v>0</v>
      </c>
      <c r="D288" s="4">
        <f t="shared" si="70"/>
        <v>0</v>
      </c>
      <c r="E288" s="4">
        <f t="shared" si="70"/>
        <v>0</v>
      </c>
      <c r="F288" s="4">
        <f t="shared" si="70"/>
        <v>0</v>
      </c>
      <c r="G288" s="4"/>
      <c r="H288" s="4">
        <v>1370.2</v>
      </c>
      <c r="I288" s="4"/>
      <c r="J288" s="19">
        <f t="shared" si="63"/>
        <v>3370.2</v>
      </c>
      <c r="K288" s="4" t="s">
        <v>18</v>
      </c>
      <c r="L288" s="35"/>
      <c r="M288" s="35"/>
    </row>
    <row r="289" spans="1:13" ht="33" customHeight="1" thickBot="1">
      <c r="A289" s="33"/>
      <c r="B289" s="4">
        <f t="shared" ref="B289:I289" si="71">B292+B295+B298+B300+B303</f>
        <v>4350</v>
      </c>
      <c r="C289" s="4">
        <f t="shared" si="71"/>
        <v>0</v>
      </c>
      <c r="D289" s="4">
        <f t="shared" si="71"/>
        <v>0</v>
      </c>
      <c r="E289" s="4">
        <f t="shared" si="71"/>
        <v>0</v>
      </c>
      <c r="F289" s="4">
        <f t="shared" si="71"/>
        <v>0</v>
      </c>
      <c r="G289" s="4">
        <f t="shared" si="71"/>
        <v>2700</v>
      </c>
      <c r="H289" s="4">
        <v>347.9</v>
      </c>
      <c r="I289" s="4">
        <f t="shared" si="71"/>
        <v>4300</v>
      </c>
      <c r="J289" s="19">
        <f t="shared" si="63"/>
        <v>11697.9</v>
      </c>
      <c r="K289" s="4" t="s">
        <v>20</v>
      </c>
      <c r="L289" s="36"/>
      <c r="M289" s="36"/>
    </row>
    <row r="290" spans="1:13" ht="15.75" thickBot="1">
      <c r="A290" s="31" t="s">
        <v>99</v>
      </c>
      <c r="B290" s="4"/>
      <c r="C290" s="4"/>
      <c r="D290" s="4"/>
      <c r="E290" s="4"/>
      <c r="F290" s="4"/>
      <c r="G290" s="4">
        <v>1200</v>
      </c>
      <c r="H290" s="4"/>
      <c r="I290" s="4">
        <v>4000</v>
      </c>
      <c r="J290" s="19">
        <f t="shared" si="63"/>
        <v>5200</v>
      </c>
      <c r="K290" s="4" t="s">
        <v>26</v>
      </c>
      <c r="L290" s="34"/>
      <c r="M290" s="34"/>
    </row>
    <row r="291" spans="1:13" ht="26.25" thickBot="1">
      <c r="A291" s="32"/>
      <c r="B291" s="4"/>
      <c r="C291" s="4"/>
      <c r="D291" s="4"/>
      <c r="E291" s="4"/>
      <c r="F291" s="4"/>
      <c r="G291" s="4"/>
      <c r="H291" s="4"/>
      <c r="I291" s="4"/>
      <c r="J291" s="19">
        <f t="shared" si="63"/>
        <v>0</v>
      </c>
      <c r="K291" s="4" t="s">
        <v>18</v>
      </c>
      <c r="L291" s="35"/>
      <c r="M291" s="35"/>
    </row>
    <row r="292" spans="1:13" ht="31.5" customHeight="1" thickBot="1">
      <c r="A292" s="33"/>
      <c r="B292" s="4"/>
      <c r="C292" s="4"/>
      <c r="D292" s="4"/>
      <c r="E292" s="4"/>
      <c r="F292" s="4"/>
      <c r="G292" s="4">
        <v>1200</v>
      </c>
      <c r="H292" s="4"/>
      <c r="I292" s="4">
        <v>4000</v>
      </c>
      <c r="J292" s="19">
        <f t="shared" si="63"/>
        <v>5200</v>
      </c>
      <c r="K292" s="4" t="s">
        <v>20</v>
      </c>
      <c r="L292" s="36"/>
      <c r="M292" s="36"/>
    </row>
    <row r="293" spans="1:13" ht="15.75" thickBot="1">
      <c r="A293" s="31" t="s">
        <v>100</v>
      </c>
      <c r="B293" s="4">
        <v>3000</v>
      </c>
      <c r="C293" s="4"/>
      <c r="D293" s="4"/>
      <c r="E293" s="4"/>
      <c r="F293" s="4"/>
      <c r="G293" s="4">
        <v>1000</v>
      </c>
      <c r="H293" s="4"/>
      <c r="I293" s="4"/>
      <c r="J293" s="19">
        <f t="shared" si="63"/>
        <v>4000</v>
      </c>
      <c r="K293" s="4" t="s">
        <v>26</v>
      </c>
      <c r="L293" s="34"/>
      <c r="M293" s="34"/>
    </row>
    <row r="294" spans="1:13" ht="26.25" thickBot="1">
      <c r="A294" s="32"/>
      <c r="B294" s="4"/>
      <c r="C294" s="4"/>
      <c r="D294" s="4"/>
      <c r="E294" s="4"/>
      <c r="F294" s="4"/>
      <c r="G294" s="4"/>
      <c r="H294" s="4"/>
      <c r="I294" s="4"/>
      <c r="J294" s="19">
        <f t="shared" si="63"/>
        <v>0</v>
      </c>
      <c r="K294" s="4" t="s">
        <v>18</v>
      </c>
      <c r="L294" s="35"/>
      <c r="M294" s="35"/>
    </row>
    <row r="295" spans="1:13" ht="36.75" customHeight="1" thickBot="1">
      <c r="A295" s="33"/>
      <c r="B295" s="4">
        <v>3000</v>
      </c>
      <c r="C295" s="4"/>
      <c r="D295" s="4"/>
      <c r="E295" s="4"/>
      <c r="F295" s="4"/>
      <c r="G295" s="4">
        <v>1000</v>
      </c>
      <c r="H295" s="4"/>
      <c r="I295" s="4"/>
      <c r="J295" s="19">
        <f t="shared" si="63"/>
        <v>4000</v>
      </c>
      <c r="K295" s="4" t="s">
        <v>20</v>
      </c>
      <c r="L295" s="36"/>
      <c r="M295" s="36"/>
    </row>
    <row r="296" spans="1:13" ht="24" customHeight="1" thickBot="1">
      <c r="A296" s="31" t="s">
        <v>101</v>
      </c>
      <c r="B296" s="4"/>
      <c r="C296" s="4"/>
      <c r="D296" s="4"/>
      <c r="E296" s="4"/>
      <c r="F296" s="4"/>
      <c r="G296" s="4">
        <v>500</v>
      </c>
      <c r="H296" s="4"/>
      <c r="I296" s="4">
        <v>300</v>
      </c>
      <c r="J296" s="19">
        <f t="shared" si="63"/>
        <v>800</v>
      </c>
      <c r="K296" s="4" t="s">
        <v>26</v>
      </c>
      <c r="L296" s="34"/>
      <c r="M296" s="34"/>
    </row>
    <row r="297" spans="1:13" ht="26.25" thickBot="1">
      <c r="A297" s="32"/>
      <c r="B297" s="4"/>
      <c r="C297" s="4"/>
      <c r="D297" s="4"/>
      <c r="E297" s="4"/>
      <c r="F297" s="4"/>
      <c r="G297" s="4"/>
      <c r="H297" s="4"/>
      <c r="I297" s="4"/>
      <c r="J297" s="19">
        <f t="shared" si="63"/>
        <v>0</v>
      </c>
      <c r="K297" s="4" t="s">
        <v>18</v>
      </c>
      <c r="L297" s="35"/>
      <c r="M297" s="35"/>
    </row>
    <row r="298" spans="1:13" ht="27.75" customHeight="1" thickBot="1">
      <c r="A298" s="33"/>
      <c r="B298" s="4"/>
      <c r="C298" s="4"/>
      <c r="D298" s="4"/>
      <c r="E298" s="4"/>
      <c r="F298" s="4"/>
      <c r="G298" s="4">
        <v>500</v>
      </c>
      <c r="H298" s="4"/>
      <c r="I298" s="4">
        <v>300</v>
      </c>
      <c r="J298" s="19">
        <f t="shared" si="63"/>
        <v>800</v>
      </c>
      <c r="K298" s="4" t="s">
        <v>20</v>
      </c>
      <c r="L298" s="36"/>
      <c r="M298" s="36"/>
    </row>
    <row r="299" spans="1:13" ht="54" customHeight="1" thickBot="1">
      <c r="A299" s="31" t="s">
        <v>102</v>
      </c>
      <c r="B299" s="4"/>
      <c r="C299" s="4"/>
      <c r="D299" s="4"/>
      <c r="E299" s="4"/>
      <c r="F299" s="4"/>
      <c r="G299" s="4"/>
      <c r="H299" s="4"/>
      <c r="I299" s="4"/>
      <c r="J299" s="19">
        <f t="shared" si="63"/>
        <v>0</v>
      </c>
      <c r="K299" s="4" t="s">
        <v>26</v>
      </c>
      <c r="L299" s="34" t="s">
        <v>103</v>
      </c>
      <c r="M299" s="34"/>
    </row>
    <row r="300" spans="1:13" ht="33.75" customHeight="1" thickBot="1">
      <c r="A300" s="33"/>
      <c r="B300" s="4"/>
      <c r="C300" s="4"/>
      <c r="D300" s="4"/>
      <c r="E300" s="4"/>
      <c r="F300" s="4"/>
      <c r="G300" s="4"/>
      <c r="H300" s="4"/>
      <c r="I300" s="4"/>
      <c r="J300" s="19">
        <f t="shared" si="63"/>
        <v>0</v>
      </c>
      <c r="K300" s="4" t="s">
        <v>20</v>
      </c>
      <c r="L300" s="36"/>
      <c r="M300" s="36"/>
    </row>
    <row r="301" spans="1:13" ht="15.75" thickBot="1">
      <c r="A301" s="31" t="s">
        <v>104</v>
      </c>
      <c r="B301" s="4">
        <v>3350</v>
      </c>
      <c r="C301" s="4"/>
      <c r="D301" s="4"/>
      <c r="E301" s="4"/>
      <c r="F301" s="4"/>
      <c r="G301" s="4"/>
      <c r="H301" s="4"/>
      <c r="I301" s="4"/>
      <c r="J301" s="19">
        <f t="shared" si="63"/>
        <v>3350</v>
      </c>
      <c r="K301" s="4" t="s">
        <v>26</v>
      </c>
      <c r="L301" s="34"/>
      <c r="M301" s="34"/>
    </row>
    <row r="302" spans="1:13" ht="26.25" thickBot="1">
      <c r="A302" s="32"/>
      <c r="B302" s="4">
        <v>2000</v>
      </c>
      <c r="C302" s="4"/>
      <c r="D302" s="4"/>
      <c r="E302" s="4"/>
      <c r="F302" s="4"/>
      <c r="G302" s="4"/>
      <c r="H302" s="4"/>
      <c r="I302" s="4"/>
      <c r="J302" s="19">
        <f t="shared" si="63"/>
        <v>2000</v>
      </c>
      <c r="K302" s="4" t="s">
        <v>18</v>
      </c>
      <c r="L302" s="35"/>
      <c r="M302" s="35"/>
    </row>
    <row r="303" spans="1:13" ht="35.25" customHeight="1" thickBot="1">
      <c r="A303" s="33"/>
      <c r="B303" s="4">
        <v>1350</v>
      </c>
      <c r="C303" s="4"/>
      <c r="D303" s="4"/>
      <c r="E303" s="4"/>
      <c r="F303" s="4"/>
      <c r="G303" s="4"/>
      <c r="H303" s="4"/>
      <c r="I303" s="4"/>
      <c r="J303" s="19">
        <f t="shared" si="63"/>
        <v>1350</v>
      </c>
      <c r="K303" s="4" t="s">
        <v>20</v>
      </c>
      <c r="L303" s="36"/>
      <c r="M303" s="36"/>
    </row>
  </sheetData>
  <mergeCells count="197">
    <mergeCell ref="A25:A27"/>
    <mergeCell ref="L26:L27"/>
    <mergeCell ref="A28:A30"/>
    <mergeCell ref="L29:L30"/>
    <mergeCell ref="A31:A33"/>
    <mergeCell ref="L31:L33"/>
    <mergeCell ref="A15:A18"/>
    <mergeCell ref="L15:L18"/>
    <mergeCell ref="A19:A21"/>
    <mergeCell ref="L19:L21"/>
    <mergeCell ref="M19:M21"/>
    <mergeCell ref="A22:A24"/>
    <mergeCell ref="L22:L24"/>
    <mergeCell ref="M22:M24"/>
    <mergeCell ref="A7:A8"/>
    <mergeCell ref="B7:J7"/>
    <mergeCell ref="K7:K8"/>
    <mergeCell ref="L7:L8"/>
    <mergeCell ref="M7:M8"/>
    <mergeCell ref="A10:A14"/>
    <mergeCell ref="M10:M14"/>
    <mergeCell ref="A43:A45"/>
    <mergeCell ref="L43:L45"/>
    <mergeCell ref="M43:M45"/>
    <mergeCell ref="A46:A48"/>
    <mergeCell ref="L46:L48"/>
    <mergeCell ref="M46:M48"/>
    <mergeCell ref="M31:M33"/>
    <mergeCell ref="A34:A36"/>
    <mergeCell ref="L34:L39"/>
    <mergeCell ref="M34:M39"/>
    <mergeCell ref="A37:A39"/>
    <mergeCell ref="A40:A42"/>
    <mergeCell ref="L40:L42"/>
    <mergeCell ref="M40:M42"/>
    <mergeCell ref="A54:A56"/>
    <mergeCell ref="L54:L56"/>
    <mergeCell ref="M54:M56"/>
    <mergeCell ref="A57:A59"/>
    <mergeCell ref="L57:L59"/>
    <mergeCell ref="M57:M59"/>
    <mergeCell ref="A49:A50"/>
    <mergeCell ref="L49:L50"/>
    <mergeCell ref="M49:M50"/>
    <mergeCell ref="A51:A53"/>
    <mergeCell ref="L51:L53"/>
    <mergeCell ref="M51:M53"/>
    <mergeCell ref="A66:A69"/>
    <mergeCell ref="L66:L69"/>
    <mergeCell ref="M66:M69"/>
    <mergeCell ref="A70:A72"/>
    <mergeCell ref="L70:L72"/>
    <mergeCell ref="M70:M72"/>
    <mergeCell ref="A60:A62"/>
    <mergeCell ref="L60:L62"/>
    <mergeCell ref="M60:M62"/>
    <mergeCell ref="A63:A65"/>
    <mergeCell ref="L63:L65"/>
    <mergeCell ref="M63:M65"/>
    <mergeCell ref="A79:A80"/>
    <mergeCell ref="L79:L80"/>
    <mergeCell ref="M79:M80"/>
    <mergeCell ref="A81:A83"/>
    <mergeCell ref="L81:L83"/>
    <mergeCell ref="M81:M83"/>
    <mergeCell ref="A73:A74"/>
    <mergeCell ref="L73:L74"/>
    <mergeCell ref="M73:M74"/>
    <mergeCell ref="A75:A78"/>
    <mergeCell ref="L75:L78"/>
    <mergeCell ref="M75:M78"/>
    <mergeCell ref="A109:A112"/>
    <mergeCell ref="A113:A116"/>
    <mergeCell ref="A117:A120"/>
    <mergeCell ref="A121:A124"/>
    <mergeCell ref="A125:A128"/>
    <mergeCell ref="A129:A132"/>
    <mergeCell ref="A84:A88"/>
    <mergeCell ref="A89:A92"/>
    <mergeCell ref="A93:A96"/>
    <mergeCell ref="A97:A100"/>
    <mergeCell ref="A101:A104"/>
    <mergeCell ref="A105:A108"/>
    <mergeCell ref="A180:A183"/>
    <mergeCell ref="A184:A188"/>
    <mergeCell ref="L184:L185"/>
    <mergeCell ref="M184:M185"/>
    <mergeCell ref="L186:L187"/>
    <mergeCell ref="M186:M187"/>
    <mergeCell ref="A133:A137"/>
    <mergeCell ref="A170:A174"/>
    <mergeCell ref="M170:M173"/>
    <mergeCell ref="A175:A179"/>
    <mergeCell ref="L175:L179"/>
    <mergeCell ref="M175:M179"/>
    <mergeCell ref="A138:A141"/>
    <mergeCell ref="A142:A145"/>
    <mergeCell ref="A146:A149"/>
    <mergeCell ref="A150:A153"/>
    <mergeCell ref="A154:A157"/>
    <mergeCell ref="A158:A161"/>
    <mergeCell ref="A162:A165"/>
    <mergeCell ref="A166:A169"/>
    <mergeCell ref="A189:A191"/>
    <mergeCell ref="L189:L191"/>
    <mergeCell ref="M189:M191"/>
    <mergeCell ref="A202:A203"/>
    <mergeCell ref="L202:L203"/>
    <mergeCell ref="M202:M203"/>
    <mergeCell ref="A204:A205"/>
    <mergeCell ref="L204:L205"/>
    <mergeCell ref="M204:M205"/>
    <mergeCell ref="A197:A201"/>
    <mergeCell ref="A219:A221"/>
    <mergeCell ref="L219:L224"/>
    <mergeCell ref="M219:M221"/>
    <mergeCell ref="A222:A225"/>
    <mergeCell ref="M222:M224"/>
    <mergeCell ref="A226:A228"/>
    <mergeCell ref="L226:L228"/>
    <mergeCell ref="M226:M228"/>
    <mergeCell ref="A206:A210"/>
    <mergeCell ref="M206:M210"/>
    <mergeCell ref="A211:A214"/>
    <mergeCell ref="L211:L214"/>
    <mergeCell ref="M211:M214"/>
    <mergeCell ref="A215:A218"/>
    <mergeCell ref="L215:L217"/>
    <mergeCell ref="M215:M217"/>
    <mergeCell ref="A239:A243"/>
    <mergeCell ref="L241:L242"/>
    <mergeCell ref="M241:M242"/>
    <mergeCell ref="A244:A247"/>
    <mergeCell ref="L244:L247"/>
    <mergeCell ref="M244:M247"/>
    <mergeCell ref="A229:A231"/>
    <mergeCell ref="L229:L231"/>
    <mergeCell ref="M229:M231"/>
    <mergeCell ref="A235:A238"/>
    <mergeCell ref="L235:L238"/>
    <mergeCell ref="M235:M238"/>
    <mergeCell ref="A232:A234"/>
    <mergeCell ref="A255:A257"/>
    <mergeCell ref="L255:L257"/>
    <mergeCell ref="M255:M257"/>
    <mergeCell ref="A258:A260"/>
    <mergeCell ref="L258:L260"/>
    <mergeCell ref="M258:M260"/>
    <mergeCell ref="L249:L250"/>
    <mergeCell ref="M249:M250"/>
    <mergeCell ref="A252:A254"/>
    <mergeCell ref="A248:A251"/>
    <mergeCell ref="A284:A286"/>
    <mergeCell ref="A264:A266"/>
    <mergeCell ref="L264:L266"/>
    <mergeCell ref="M264:M266"/>
    <mergeCell ref="A261:A263"/>
    <mergeCell ref="L261:L263"/>
    <mergeCell ref="M261:M263"/>
    <mergeCell ref="L284:L286"/>
    <mergeCell ref="M284:M286"/>
    <mergeCell ref="A275:A277"/>
    <mergeCell ref="L275:L277"/>
    <mergeCell ref="M275:M277"/>
    <mergeCell ref="A278:A280"/>
    <mergeCell ref="L278:L280"/>
    <mergeCell ref="M278:M280"/>
    <mergeCell ref="A267:A270"/>
    <mergeCell ref="L267:L270"/>
    <mergeCell ref="M267:M270"/>
    <mergeCell ref="A271:A274"/>
    <mergeCell ref="L271:L274"/>
    <mergeCell ref="M271:M274"/>
    <mergeCell ref="I2:M2"/>
    <mergeCell ref="A192:A196"/>
    <mergeCell ref="A301:A303"/>
    <mergeCell ref="L301:L303"/>
    <mergeCell ref="M301:M303"/>
    <mergeCell ref="L10:L14"/>
    <mergeCell ref="A296:A298"/>
    <mergeCell ref="L296:L298"/>
    <mergeCell ref="M296:M298"/>
    <mergeCell ref="A299:A300"/>
    <mergeCell ref="L299:L300"/>
    <mergeCell ref="M299:M300"/>
    <mergeCell ref="A293:A295"/>
    <mergeCell ref="L293:L295"/>
    <mergeCell ref="M293:M295"/>
    <mergeCell ref="A287:A289"/>
    <mergeCell ref="L287:L289"/>
    <mergeCell ref="M287:M289"/>
    <mergeCell ref="A290:A292"/>
    <mergeCell ref="L290:L292"/>
    <mergeCell ref="M290:M292"/>
    <mergeCell ref="A281:A283"/>
    <mergeCell ref="L281:L283"/>
    <mergeCell ref="M281:M283"/>
  </mergeCells>
  <pageMargins left="0.31" right="0.27" top="0.37" bottom="0.4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</dc:creator>
  <cp:lastModifiedBy>WORK</cp:lastModifiedBy>
  <cp:lastPrinted>2019-03-28T05:05:13Z</cp:lastPrinted>
  <dcterms:created xsi:type="dcterms:W3CDTF">2017-05-02T08:11:13Z</dcterms:created>
  <dcterms:modified xsi:type="dcterms:W3CDTF">2019-03-28T10:12:16Z</dcterms:modified>
</cp:coreProperties>
</file>